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240" yWindow="195" windowWidth="19440" windowHeight="13050"/>
  </bookViews>
  <sheets>
    <sheet name="Лист1" sheetId="1" r:id="rId1"/>
    <sheet name="Лист2" sheetId="2" r:id="rId2"/>
    <sheet name="Лист3" sheetId="3" r:id="rId3"/>
  </sheets>
  <definedNames>
    <definedName name="_xlnm.Print_Area" localSheetId="0">Лист1!$A$1:$P$83</definedName>
  </definedNames>
  <calcPr calcId="152511"/>
</workbook>
</file>

<file path=xl/calcChain.xml><?xml version="1.0" encoding="utf-8"?>
<calcChain xmlns="http://schemas.openxmlformats.org/spreadsheetml/2006/main">
  <c r="D19" i="1"/>
  <c r="D17"/>
  <c r="D20"/>
  <c r="D30" l="1"/>
  <c r="I30"/>
  <c r="I32"/>
  <c r="I58"/>
  <c r="I60"/>
  <c r="I107"/>
  <c r="I109"/>
  <c r="D111"/>
  <c r="D112"/>
  <c r="D109" s="1"/>
  <c r="D113"/>
  <c r="D114"/>
  <c r="D115"/>
  <c r="D116"/>
  <c r="D117"/>
  <c r="D118"/>
  <c r="D110"/>
  <c r="D107"/>
  <c r="D124"/>
  <c r="D125"/>
  <c r="D122" s="1"/>
  <c r="D126"/>
  <c r="D127"/>
  <c r="D128"/>
  <c r="D129"/>
  <c r="D130"/>
  <c r="D131"/>
  <c r="D132"/>
  <c r="D133"/>
  <c r="D134"/>
  <c r="D135"/>
  <c r="D136"/>
  <c r="D137"/>
  <c r="D123"/>
  <c r="I122"/>
  <c r="I120"/>
  <c r="G19"/>
  <c r="D120" l="1"/>
  <c r="G32"/>
  <c r="G30"/>
  <c r="G120"/>
  <c r="G122"/>
  <c r="K137"/>
  <c r="F120" l="1"/>
  <c r="K134"/>
  <c r="F122"/>
  <c r="K131"/>
  <c r="E122" l="1"/>
  <c r="K120"/>
  <c r="E120"/>
  <c r="K109"/>
  <c r="G109"/>
  <c r="F109"/>
  <c r="E109"/>
  <c r="K107"/>
  <c r="G107"/>
  <c r="F107"/>
  <c r="E107"/>
  <c r="D103"/>
  <c r="D100"/>
  <c r="D99"/>
  <c r="D97"/>
  <c r="D93"/>
  <c r="D91"/>
  <c r="D90"/>
  <c r="E88"/>
  <c r="D85"/>
  <c r="D84"/>
  <c r="D82"/>
  <c r="D81"/>
  <c r="D79"/>
  <c r="D78"/>
  <c r="D76"/>
  <c r="D75"/>
  <c r="D73"/>
  <c r="D72"/>
  <c r="D70"/>
  <c r="D69"/>
  <c r="D67"/>
  <c r="D64"/>
  <c r="D63"/>
  <c r="D61"/>
  <c r="G60"/>
  <c r="F60"/>
  <c r="K58"/>
  <c r="G58"/>
  <c r="F58"/>
  <c r="D56"/>
  <c r="D54"/>
  <c r="D53"/>
  <c r="D51"/>
  <c r="D50"/>
  <c r="D48"/>
  <c r="D47"/>
  <c r="D45"/>
  <c r="D44"/>
  <c r="D42"/>
  <c r="D41"/>
  <c r="D39"/>
  <c r="D38"/>
  <c r="D36"/>
  <c r="D35"/>
  <c r="D33"/>
  <c r="K32"/>
  <c r="F32"/>
  <c r="E32"/>
  <c r="K30"/>
  <c r="F30"/>
  <c r="E30"/>
  <c r="D28"/>
  <c r="D26"/>
  <c r="D23" s="1"/>
  <c r="K25"/>
  <c r="I25"/>
  <c r="G25"/>
  <c r="F25"/>
  <c r="E25"/>
  <c r="D25"/>
  <c r="K23"/>
  <c r="I23"/>
  <c r="G23"/>
  <c r="F23"/>
  <c r="E23"/>
  <c r="D32" l="1"/>
  <c r="I19"/>
  <c r="D88"/>
  <c r="G17"/>
  <c r="F19"/>
  <c r="K17"/>
  <c r="I17"/>
  <c r="F17"/>
  <c r="E96"/>
  <c r="K128"/>
  <c r="K122" l="1"/>
  <c r="D96"/>
  <c r="E60"/>
  <c r="E19" s="1"/>
  <c r="E94" l="1"/>
  <c r="D94" l="1"/>
  <c r="D58" s="1"/>
  <c r="E58"/>
  <c r="E17" s="1"/>
  <c r="E20" s="1"/>
  <c r="F20"/>
  <c r="K105" l="1"/>
  <c r="D105" s="1"/>
  <c r="K102" l="1"/>
  <c r="D102" s="1"/>
  <c r="K87"/>
  <c r="D87" s="1"/>
  <c r="K66"/>
  <c r="D66" l="1"/>
  <c r="D60" s="1"/>
  <c r="K60"/>
  <c r="K19" s="1"/>
  <c r="I20"/>
  <c r="G20"/>
  <c r="K20"/>
</calcChain>
</file>

<file path=xl/sharedStrings.xml><?xml version="1.0" encoding="utf-8"?>
<sst xmlns="http://schemas.openxmlformats.org/spreadsheetml/2006/main" count="223" uniqueCount="100">
  <si>
    <t>Приложение N 1</t>
  </si>
  <si>
    <t>к муниципальной программе</t>
  </si>
  <si>
    <t>"Модернизация и реформирование</t>
  </si>
  <si>
    <t>жилищно-коммунального хозяйства</t>
  </si>
  <si>
    <t>Республики Башкортостан"</t>
  </si>
  <si>
    <t>N п/п</t>
  </si>
  <si>
    <t>Наименование подпрограммы (мероприятия)</t>
  </si>
  <si>
    <t>Направление и источник финансирования</t>
  </si>
  <si>
    <r>
      <t>Прогнозируемый объем финансирования</t>
    </r>
    <r>
      <rPr>
        <sz val="10"/>
        <color theme="1"/>
        <rFont val="Times New Roman"/>
        <family val="1"/>
        <charset val="204"/>
      </rPr>
      <t>, руб.коп.</t>
    </r>
  </si>
  <si>
    <t>Ожидаемые результаты реализации подпрограммы (мероприятия)</t>
  </si>
  <si>
    <t>всего</t>
  </si>
  <si>
    <t>в том числе по годам</t>
  </si>
  <si>
    <t>Цель Программы:повышение обеспеченности населения благоустроенным жильем и качественными коммунальными услугами</t>
  </si>
  <si>
    <t>Задача:создание благоприятных и комфортных условий проживания населения</t>
  </si>
  <si>
    <t>1.1.1.</t>
  </si>
  <si>
    <t>Бюджет Республики Башкортостан</t>
  </si>
  <si>
    <t>Бюджет МР Альшеевский р-н РБ</t>
  </si>
  <si>
    <t>Бюджет сельского поселения</t>
  </si>
  <si>
    <t>Жилищное хозяйство</t>
  </si>
  <si>
    <t>Бюджет МР Альшеевский р.</t>
  </si>
  <si>
    <t>Коммунальное хозяйство</t>
  </si>
  <si>
    <t>1.3.</t>
  </si>
  <si>
    <t>1.3.1.</t>
  </si>
  <si>
    <t>37 000,00</t>
  </si>
  <si>
    <t>1.3.2.</t>
  </si>
  <si>
    <t>1.3.6.</t>
  </si>
  <si>
    <t>1.3.7.</t>
  </si>
  <si>
    <t>8 000,00</t>
  </si>
  <si>
    <t>Список использованных сокращений:БИ - бюджетные инвестиции;ЖКУ - жилищно-коммунальные услуги;ЖКХ — жилищно-коммунальное хозяйство;</t>
  </si>
  <si>
    <t>1.1.</t>
  </si>
  <si>
    <t>Расходы по содержанию имущества (225.6)</t>
  </si>
  <si>
    <t>1.2.</t>
  </si>
  <si>
    <t>1.2.1.</t>
  </si>
  <si>
    <t>Текущий ремонт (225.2)</t>
  </si>
  <si>
    <t>1.2.2.</t>
  </si>
  <si>
    <t>Прочие (226.11)</t>
  </si>
  <si>
    <t>1.2.3.</t>
  </si>
  <si>
    <t>1.2.4.</t>
  </si>
  <si>
    <t>Мезвозмездные перечисления (244)</t>
  </si>
  <si>
    <t>1.2.5.</t>
  </si>
  <si>
    <t>Развитие благоустройства</t>
  </si>
  <si>
    <t>ТКО (223,8)</t>
  </si>
  <si>
    <t>Содержание имущества (225.1)</t>
  </si>
  <si>
    <t>Содержание имущества (225.6)</t>
  </si>
  <si>
    <t>Прочие работы, услуги (226.11)</t>
  </si>
  <si>
    <t>ПСД (226.3)</t>
  </si>
  <si>
    <t>Страхование (227)</t>
  </si>
  <si>
    <t>Увеличения стоимости ОС (312)</t>
  </si>
  <si>
    <t>ГСМ (343.2)</t>
  </si>
  <si>
    <t>Прочие (345)</t>
  </si>
  <si>
    <t>Оплата за электрическую энергию (223.6)</t>
  </si>
  <si>
    <t>1.3.3.</t>
  </si>
  <si>
    <t>1.3.4.</t>
  </si>
  <si>
    <t>1.3.5.</t>
  </si>
  <si>
    <t>1.3.8.</t>
  </si>
  <si>
    <t>1.3.9.</t>
  </si>
  <si>
    <t>1.3.10</t>
  </si>
  <si>
    <t>1.3.11</t>
  </si>
  <si>
    <t>1.3.12</t>
  </si>
  <si>
    <t>1.3.13</t>
  </si>
  <si>
    <t>1.3.14</t>
  </si>
  <si>
    <t>Тех.обслуживание (225,6)</t>
  </si>
  <si>
    <t>Увеличения стоимости материальных запасов (344, 346)</t>
  </si>
  <si>
    <t>1.3.15</t>
  </si>
  <si>
    <t>1.2.6.</t>
  </si>
  <si>
    <t>Увеличение ОС (312)</t>
  </si>
  <si>
    <t>1.2.7.</t>
  </si>
  <si>
    <t>Капитальный (225.3)</t>
  </si>
  <si>
    <t>1.2.8.</t>
  </si>
  <si>
    <t>Санитарно-эпидемиолические услуги (226.9)</t>
  </si>
  <si>
    <t>Увеличение стоимости мат.запасов (344,346)</t>
  </si>
  <si>
    <t>Налоговые сборы (295,291)</t>
  </si>
  <si>
    <t>СП Кармышевский   Альшеевский район</t>
  </si>
  <si>
    <t xml:space="preserve"> План реализации муниципальной программы "Модернизация и реформирование жилищно-коммунального хозяйства СП Кармышевский МР Альшеевский район Республики Башкортостан "</t>
  </si>
  <si>
    <t xml:space="preserve"> Подпрограмма "Развитие благоустройства территорий населенных пунктов сельского поселения  Кармышевский  МР Альшеевский район Республики Башкортостан "</t>
  </si>
  <si>
    <t>цель: Совершенствование системы комплексного благоустройства сельского поселения Кармышевский  сельсовет МР Альшеевский район РБ, создание комфортных условий проживания и отдыха населения.</t>
  </si>
  <si>
    <t>Повышение степени благоустройства территорий населенных пунктов сельского поселения Кармышевский  МР Альшеевский  район Республики Башкортостан</t>
  </si>
  <si>
    <t>Задача: повышение надежности и эффективности работы коммунальной инфраструктуры СП Кармышевский   МР Альшеевский район Республики Башкортостан, обеспечение потребителей коммунальными услугами нормативного качества при их доступной стоимости</t>
  </si>
  <si>
    <t>1.1. Подпрограмма "Капитальный ремонт общего имущества многоквартирных домов в сельском поселении  Кармышевский  сельсовет МР  Альшеевский район Республики Башкортостан " Основное мероприятие «Проведение капитального ремонта многоквартирных домов»</t>
  </si>
  <si>
    <t>1.2 Подпрограмма  "Модернизация систем коммунальной инфраструктуры сельского поселения Кармышевский  МР Альшеевский район Республики Башкортостан "Основное мероприятие «Подготовка объектов коммунального хозяйства к работе в осенне-зимний период»</t>
  </si>
  <si>
    <t>1.3  Подпрограмма "Развитие благоустройства территорий населенных пунктов сельского поселения  Кармышевский  МР Альшеевский район Республики Башкортостан "Основное мероприятие «Повышение степени благоустройства территорий населенных пунктов»</t>
  </si>
  <si>
    <t>Капитальный ремонт (225.3)</t>
  </si>
  <si>
    <t>ИТОГО</t>
  </si>
  <si>
    <t xml:space="preserve">1.4. Основное мероприятие  «Обеспечение мер пожарной безопасности на территории населенных пунктов»
</t>
  </si>
  <si>
    <t>1.4.</t>
  </si>
  <si>
    <t>Обеспечение мер пожарной безопасности на территории населенных пунктов</t>
  </si>
  <si>
    <t>1.4.1.</t>
  </si>
  <si>
    <t xml:space="preserve">1.5. Основное мероприятие «Охрана окружающей среды»
</t>
  </si>
  <si>
    <t>1.5.</t>
  </si>
  <si>
    <t>Охрана окружающей среды</t>
  </si>
  <si>
    <t>1.5.1.</t>
  </si>
  <si>
    <t>1.5.2.</t>
  </si>
  <si>
    <t>1.4.2.</t>
  </si>
  <si>
    <t>1.4.3.</t>
  </si>
  <si>
    <r>
      <t>снижение потерь воды в сетях центрального водоснабжения сельского поселения;</t>
    </r>
    <r>
      <rPr>
        <sz val="10"/>
        <color theme="1"/>
        <rFont val="Times New Roman"/>
        <family val="1"/>
        <charset val="204"/>
      </rPr>
      <t xml:space="preserve"> снижение потерь тепловой энергии; сокращение доли утечек и неучтенного расхода воды в суммарном объеме воды, поданной в сеть; сокращение износа коммунальной инфраструктуры. Реализация проекта развития общественной инфраструктуры,
основанного на местных инициативах"Капитальный ремонт ограждения кладбища в с. Кармышево СП Кармышевский сельсовет МР Альшеевский район РБ</t>
    </r>
  </si>
  <si>
    <t>увеличение протяженности освещенных частей улиц, проездов, набережных в населенных пунктах сельского поселения   к 2025 году; повышение удовлетворенности населения деятельностью органов местного самоуправления СП Кармышевский сельсовет МР Альшеевский район Республики Башкортостан по благоустройству территорий сельского поселения. Реализация проекта развития общественной инфраструктуры,
основанного на местных инициативах"Капитальный ремонт ограждения кладбища в с. Кармышево СП Кармышевский сельсовет МР Альшеевский район РБ</t>
  </si>
  <si>
    <t>1.5.3.</t>
  </si>
  <si>
    <t>Аренда  (224)</t>
  </si>
  <si>
    <t>1.5.4.</t>
  </si>
  <si>
    <t>1.5.5.</t>
  </si>
</sst>
</file>

<file path=xl/styles.xml><?xml version="1.0" encoding="utf-8"?>
<styleSheet xmlns="http://schemas.openxmlformats.org/spreadsheetml/2006/main">
  <numFmts count="1">
    <numFmt numFmtId="164" formatCode="#,##0.00\ _₽"/>
  </numFmts>
  <fonts count="7">
    <font>
      <sz val="11"/>
      <color theme="1"/>
      <name val="Calibri"/>
      <family val="2"/>
      <charset val="204"/>
      <scheme val="minor"/>
    </font>
    <font>
      <sz val="12"/>
      <color rgb="FF000000"/>
      <name val="Times New Roman"/>
      <family val="1"/>
      <charset val="204"/>
    </font>
    <font>
      <sz val="10"/>
      <color theme="1"/>
      <name val="Times New Roman"/>
      <family val="1"/>
      <charset val="204"/>
    </font>
    <font>
      <sz val="10"/>
      <color rgb="FF000000"/>
      <name val="Times New Roman"/>
      <family val="1"/>
      <charset val="204"/>
    </font>
    <font>
      <b/>
      <sz val="10"/>
      <color rgb="FF000000"/>
      <name val="Times New Roman"/>
      <family val="1"/>
      <charset val="204"/>
    </font>
    <font>
      <b/>
      <sz val="14"/>
      <color theme="1"/>
      <name val="Times New Roman"/>
      <family val="1"/>
      <charset val="204"/>
    </font>
    <font>
      <sz val="9"/>
      <color rgb="FF000000"/>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5"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5" fillId="0" borderId="0" xfId="0" applyFont="1" applyAlignment="1">
      <alignment horizontal="center" vertical="center"/>
    </xf>
    <xf numFmtId="0" fontId="1" fillId="0" borderId="0" xfId="0" applyFont="1" applyAlignment="1">
      <alignment vertical="center"/>
    </xf>
    <xf numFmtId="0" fontId="0" fillId="0" borderId="0" xfId="0" applyAlignment="1"/>
    <xf numFmtId="0" fontId="0" fillId="0" borderId="2" xfId="0" applyBorder="1"/>
    <xf numFmtId="0" fontId="3"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2"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164" fontId="2" fillId="0" borderId="1" xfId="0" applyNumberFormat="1" applyFont="1" applyBorder="1" applyAlignment="1">
      <alignment horizontal="justify" vertical="center" wrapText="1"/>
    </xf>
    <xf numFmtId="164" fontId="2" fillId="0" borderId="1" xfId="0" applyNumberFormat="1" applyFont="1" applyBorder="1" applyAlignment="1">
      <alignment vertical="center" wrapText="1"/>
    </xf>
    <xf numFmtId="164" fontId="2" fillId="0" borderId="1" xfId="0" applyNumberFormat="1" applyFont="1" applyBorder="1" applyAlignment="1">
      <alignment horizontal="left" vertical="center" wrapText="1"/>
    </xf>
    <xf numFmtId="164" fontId="2" fillId="0" borderId="1" xfId="0" applyNumberFormat="1" applyFont="1" applyBorder="1" applyAlignment="1">
      <alignment horizontal="center" vertical="center" wrapText="1"/>
    </xf>
    <xf numFmtId="164" fontId="2" fillId="2" borderId="1" xfId="0" applyNumberFormat="1" applyFont="1" applyFill="1" applyBorder="1" applyAlignment="1">
      <alignment horizontal="justify" vertical="center" wrapText="1"/>
    </xf>
    <xf numFmtId="164" fontId="2" fillId="0" borderId="6" xfId="0" applyNumberFormat="1" applyFont="1" applyBorder="1" applyAlignment="1">
      <alignment vertical="center" wrapText="1"/>
    </xf>
    <xf numFmtId="164" fontId="2" fillId="0" borderId="8" xfId="0" applyNumberFormat="1" applyFont="1" applyBorder="1" applyAlignment="1">
      <alignment vertical="center" wrapText="1"/>
    </xf>
    <xf numFmtId="164" fontId="2" fillId="3" borderId="1" xfId="0" applyNumberFormat="1" applyFont="1" applyFill="1" applyBorder="1" applyAlignment="1">
      <alignment horizontal="justify" vertical="center" wrapText="1"/>
    </xf>
    <xf numFmtId="4" fontId="0" fillId="0" borderId="0" xfId="0" applyNumberFormat="1"/>
    <xf numFmtId="164" fontId="0" fillId="0" borderId="0" xfId="0" applyNumberFormat="1"/>
    <xf numFmtId="0" fontId="3" fillId="0" borderId="1" xfId="0" applyFont="1" applyBorder="1" applyAlignment="1">
      <alignment horizontal="justify" vertical="center" wrapText="1"/>
    </xf>
    <xf numFmtId="0" fontId="3" fillId="0" borderId="0"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2"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164" fontId="2" fillId="0" borderId="8" xfId="0" applyNumberFormat="1" applyFont="1" applyBorder="1" applyAlignment="1">
      <alignment horizontal="center" vertical="center" wrapText="1"/>
    </xf>
    <xf numFmtId="0" fontId="3"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0" fontId="3" fillId="4" borderId="1" xfId="0" applyFont="1" applyFill="1" applyBorder="1" applyAlignment="1">
      <alignment horizontal="justify" vertical="center" wrapText="1"/>
    </xf>
    <xf numFmtId="164" fontId="2" fillId="4" borderId="1" xfId="0" applyNumberFormat="1" applyFont="1" applyFill="1" applyBorder="1" applyAlignment="1">
      <alignment horizontal="justify" vertical="center" wrapText="1"/>
    </xf>
    <xf numFmtId="164" fontId="2" fillId="4" borderId="1" xfId="0" applyNumberFormat="1" applyFont="1" applyFill="1" applyBorder="1" applyAlignment="1">
      <alignment vertical="center" wrapText="1"/>
    </xf>
    <xf numFmtId="0" fontId="3" fillId="4" borderId="1" xfId="0" applyFont="1" applyFill="1" applyBorder="1" applyAlignment="1">
      <alignment vertical="center" wrapText="1"/>
    </xf>
    <xf numFmtId="164" fontId="2" fillId="4" borderId="1" xfId="0" applyNumberFormat="1" applyFont="1" applyFill="1" applyBorder="1" applyAlignment="1">
      <alignment horizontal="left" vertical="center" wrapText="1"/>
    </xf>
    <xf numFmtId="0" fontId="3" fillId="3" borderId="1" xfId="0" applyFont="1" applyFill="1" applyBorder="1" applyAlignment="1">
      <alignment horizontal="justify" vertical="center" wrapText="1"/>
    </xf>
    <xf numFmtId="164" fontId="2" fillId="3" borderId="1" xfId="0" applyNumberFormat="1" applyFont="1" applyFill="1" applyBorder="1" applyAlignment="1">
      <alignment vertical="center" wrapText="1"/>
    </xf>
    <xf numFmtId="0" fontId="3" fillId="3" borderId="1" xfId="0" applyFont="1" applyFill="1" applyBorder="1" applyAlignment="1">
      <alignment vertical="center" wrapText="1"/>
    </xf>
    <xf numFmtId="164" fontId="2" fillId="3" borderId="6" xfId="0" applyNumberFormat="1" applyFont="1" applyFill="1" applyBorder="1" applyAlignment="1">
      <alignment vertical="center" wrapText="1"/>
    </xf>
    <xf numFmtId="0" fontId="3" fillId="5" borderId="1" xfId="0" applyFont="1" applyFill="1" applyBorder="1" applyAlignment="1">
      <alignment horizontal="justify" vertical="center" wrapText="1"/>
    </xf>
    <xf numFmtId="164" fontId="2" fillId="5" borderId="1" xfId="0" applyNumberFormat="1" applyFont="1" applyFill="1" applyBorder="1" applyAlignment="1">
      <alignment horizontal="justify" vertical="center" wrapText="1"/>
    </xf>
    <xf numFmtId="164" fontId="2" fillId="5" borderId="1" xfId="0" applyNumberFormat="1" applyFont="1" applyFill="1" applyBorder="1" applyAlignment="1">
      <alignment vertical="center" wrapText="1"/>
    </xf>
    <xf numFmtId="164" fontId="2" fillId="5" borderId="1" xfId="0" applyNumberFormat="1" applyFont="1" applyFill="1" applyBorder="1" applyAlignment="1">
      <alignment horizontal="left" vertical="center" wrapText="1"/>
    </xf>
    <xf numFmtId="0" fontId="3" fillId="6" borderId="1" xfId="0" applyFont="1" applyFill="1" applyBorder="1" applyAlignment="1">
      <alignment horizontal="justify" vertical="center" wrapText="1"/>
    </xf>
    <xf numFmtId="164" fontId="2" fillId="6" borderId="1" xfId="0" applyNumberFormat="1" applyFont="1" applyFill="1" applyBorder="1" applyAlignment="1">
      <alignment horizontal="justify" vertical="center" wrapText="1"/>
    </xf>
    <xf numFmtId="164" fontId="2" fillId="6" borderId="1" xfId="0" applyNumberFormat="1" applyFont="1" applyFill="1" applyBorder="1" applyAlignment="1">
      <alignment vertical="center" wrapText="1"/>
    </xf>
    <xf numFmtId="164" fontId="2" fillId="6" borderId="6" xfId="0" applyNumberFormat="1"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2" fillId="0" borderId="1" xfId="0" applyNumberFormat="1" applyFont="1" applyBorder="1" applyAlignment="1">
      <alignment horizontal="center" vertical="center" wrapText="1"/>
    </xf>
    <xf numFmtId="0" fontId="6" fillId="0" borderId="0" xfId="0" applyFont="1" applyAlignment="1">
      <alignment horizontal="right"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2" fillId="0" borderId="1" xfId="0" applyNumberFormat="1" applyFont="1" applyBorder="1" applyAlignment="1">
      <alignment horizontal="center" vertical="center" wrapText="1"/>
    </xf>
    <xf numFmtId="4" fontId="3" fillId="0" borderId="1" xfId="0" applyNumberFormat="1" applyFont="1" applyBorder="1" applyAlignment="1">
      <alignment horizontal="justify"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164" fontId="2" fillId="3" borderId="6" xfId="0" applyNumberFormat="1" applyFont="1" applyFill="1" applyBorder="1" applyAlignment="1">
      <alignment horizontal="center" vertical="center" wrapText="1"/>
    </xf>
    <xf numFmtId="164" fontId="2" fillId="3" borderId="7" xfId="0" applyNumberFormat="1" applyFont="1" applyFill="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164" fontId="2" fillId="6" borderId="6" xfId="0" applyNumberFormat="1" applyFont="1" applyFill="1" applyBorder="1" applyAlignment="1">
      <alignment horizontal="center" vertical="center" wrapText="1"/>
    </xf>
    <xf numFmtId="164" fontId="2" fillId="6" borderId="7"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justify" vertical="center" wrapText="1"/>
    </xf>
    <xf numFmtId="0" fontId="2" fillId="0" borderId="1"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1" xfId="0" applyFont="1" applyBorder="1" applyAlignment="1">
      <alignment horizontal="justify" vertical="center" wrapText="1"/>
    </xf>
    <xf numFmtId="164" fontId="2" fillId="5" borderId="6" xfId="0" applyNumberFormat="1" applyFont="1" applyFill="1" applyBorder="1" applyAlignment="1">
      <alignment horizontal="center" vertical="center" wrapText="1"/>
    </xf>
    <xf numFmtId="164" fontId="2" fillId="5" borderId="7" xfId="0" applyNumberFormat="1" applyFont="1" applyFill="1" applyBorder="1" applyAlignment="1">
      <alignment horizontal="center" vertical="center" wrapText="1"/>
    </xf>
    <xf numFmtId="164" fontId="2" fillId="4" borderId="6" xfId="0" applyNumberFormat="1" applyFont="1" applyFill="1" applyBorder="1" applyAlignment="1">
      <alignment horizontal="center" vertical="center" wrapText="1"/>
    </xf>
    <xf numFmtId="164" fontId="2" fillId="4" borderId="7" xfId="0" applyNumberFormat="1" applyFont="1" applyFill="1" applyBorder="1" applyAlignment="1">
      <alignment horizontal="center" vertical="center" wrapText="1"/>
    </xf>
    <xf numFmtId="14" fontId="2" fillId="0" borderId="1"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164" fontId="2" fillId="0" borderId="8" xfId="0" applyNumberFormat="1"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164" fontId="2" fillId="4"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164" fontId="2" fillId="5" borderId="1" xfId="0" applyNumberFormat="1" applyFont="1" applyFill="1" applyBorder="1" applyAlignment="1">
      <alignment horizontal="center" vertical="center" wrapText="1"/>
    </xf>
    <xf numFmtId="164" fontId="2" fillId="5" borderId="9" xfId="0" applyNumberFormat="1" applyFont="1" applyFill="1" applyBorder="1" applyAlignment="1">
      <alignment horizontal="center" vertical="center" wrapText="1"/>
    </xf>
    <xf numFmtId="164" fontId="2" fillId="5" borderId="10" xfId="0" applyNumberFormat="1" applyFont="1" applyFill="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0" fontId="4" fillId="0" borderId="6" xfId="0" applyFont="1" applyBorder="1" applyAlignment="1">
      <alignment horizontal="center" vertical="top" wrapText="1"/>
    </xf>
    <xf numFmtId="0" fontId="4" fillId="0" borderId="8" xfId="0" applyFont="1" applyBorder="1" applyAlignment="1">
      <alignment horizontal="center" vertical="top" wrapText="1"/>
    </xf>
    <xf numFmtId="0" fontId="4" fillId="0" borderId="7" xfId="0" applyFont="1" applyBorder="1" applyAlignment="1">
      <alignment horizontal="center" vertical="top" wrapText="1"/>
    </xf>
    <xf numFmtId="0" fontId="6" fillId="0" borderId="0" xfId="0" applyFont="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T140"/>
  <sheetViews>
    <sheetView tabSelected="1" topLeftCell="A16" zoomScale="90" zoomScaleNormal="90" zoomScaleSheetLayoutView="100" workbookViewId="0">
      <selection activeCell="F24" sqref="F24"/>
    </sheetView>
  </sheetViews>
  <sheetFormatPr defaultRowHeight="15"/>
  <cols>
    <col min="1" max="1" width="10.85546875" customWidth="1"/>
    <col min="2" max="2" width="20.28515625" customWidth="1"/>
    <col min="3" max="3" width="17.28515625" customWidth="1"/>
    <col min="4" max="4" width="14.5703125" customWidth="1"/>
    <col min="5" max="5" width="14.140625" customWidth="1"/>
    <col min="6" max="6" width="14" customWidth="1"/>
    <col min="8" max="8" width="7.28515625" customWidth="1"/>
    <col min="10" max="10" width="10.28515625" customWidth="1"/>
    <col min="12" max="12" width="6.42578125" customWidth="1"/>
    <col min="13" max="13" width="4.140625" hidden="1" customWidth="1"/>
    <col min="14" max="14" width="0.28515625" customWidth="1"/>
    <col min="15" max="15" width="9.140625" hidden="1" customWidth="1"/>
    <col min="16" max="16" width="47.140625" customWidth="1"/>
    <col min="18" max="18" width="15.42578125" bestFit="1" customWidth="1"/>
  </cols>
  <sheetData>
    <row r="1" spans="1:20">
      <c r="F1" s="4"/>
      <c r="G1" s="4"/>
      <c r="H1" s="4"/>
      <c r="I1" s="4"/>
      <c r="J1" s="4"/>
      <c r="K1" s="4"/>
      <c r="P1" s="58" t="s">
        <v>0</v>
      </c>
      <c r="Q1" s="4"/>
      <c r="R1" s="4"/>
      <c r="S1" s="4"/>
      <c r="T1" s="4"/>
    </row>
    <row r="2" spans="1:20">
      <c r="F2" s="4"/>
      <c r="G2" s="4"/>
      <c r="H2" s="4"/>
      <c r="I2" s="4"/>
      <c r="J2" s="4"/>
      <c r="K2" s="4"/>
      <c r="P2" s="58" t="s">
        <v>1</v>
      </c>
      <c r="Q2" s="4"/>
      <c r="R2" s="4"/>
      <c r="S2" s="4"/>
      <c r="T2" s="4"/>
    </row>
    <row r="3" spans="1:20">
      <c r="F3" s="4"/>
      <c r="G3" s="4"/>
      <c r="H3" s="4"/>
      <c r="I3" s="4"/>
      <c r="J3" s="4"/>
      <c r="K3" s="4"/>
      <c r="P3" s="58" t="s">
        <v>2</v>
      </c>
      <c r="Q3" s="4"/>
      <c r="R3" s="4"/>
      <c r="S3" s="4"/>
      <c r="T3" s="4"/>
    </row>
    <row r="4" spans="1:20">
      <c r="F4" s="4"/>
      <c r="G4" s="4"/>
      <c r="H4" s="4"/>
      <c r="I4" s="4"/>
      <c r="J4" s="4"/>
      <c r="K4" s="4"/>
      <c r="P4" s="58" t="s">
        <v>3</v>
      </c>
      <c r="Q4" s="4"/>
      <c r="R4" s="4"/>
      <c r="S4" s="4"/>
      <c r="T4" s="4"/>
    </row>
    <row r="5" spans="1:20">
      <c r="F5" s="4"/>
      <c r="G5" s="4"/>
      <c r="H5" s="4"/>
      <c r="I5" s="4"/>
      <c r="J5" s="4"/>
      <c r="K5" s="4"/>
      <c r="P5" s="58" t="s">
        <v>72</v>
      </c>
      <c r="Q5" s="4"/>
      <c r="R5" s="4"/>
      <c r="S5" s="4"/>
      <c r="T5" s="4"/>
    </row>
    <row r="6" spans="1:20">
      <c r="F6" s="4"/>
      <c r="G6" s="4"/>
      <c r="H6" s="4"/>
      <c r="I6" s="4"/>
      <c r="J6" s="4"/>
      <c r="K6" s="4"/>
      <c r="P6" s="58" t="s">
        <v>4</v>
      </c>
      <c r="Q6" s="4"/>
      <c r="R6" s="4"/>
      <c r="S6" s="4"/>
      <c r="T6" s="4"/>
    </row>
    <row r="7" spans="1:20" ht="15.75">
      <c r="A7" s="3" t="s">
        <v>73</v>
      </c>
      <c r="B7" s="4"/>
      <c r="C7" s="4"/>
      <c r="D7" s="4"/>
      <c r="E7" s="4"/>
      <c r="F7" s="4"/>
      <c r="G7" s="4"/>
      <c r="H7" s="4"/>
      <c r="I7" s="4"/>
      <c r="J7" s="4"/>
      <c r="K7" s="4"/>
    </row>
    <row r="8" spans="1:20" ht="24.6" customHeight="1">
      <c r="A8" s="76" t="s">
        <v>5</v>
      </c>
      <c r="B8" s="76" t="s">
        <v>6</v>
      </c>
      <c r="C8" s="76" t="s">
        <v>7</v>
      </c>
      <c r="D8" s="76" t="s">
        <v>8</v>
      </c>
      <c r="E8" s="76"/>
      <c r="F8" s="76"/>
      <c r="G8" s="76"/>
      <c r="H8" s="76"/>
      <c r="I8" s="76"/>
      <c r="J8" s="76"/>
      <c r="K8" s="76"/>
      <c r="L8" s="76"/>
      <c r="M8" s="76"/>
      <c r="N8" s="76"/>
      <c r="O8" s="76"/>
      <c r="P8" s="76" t="s">
        <v>9</v>
      </c>
    </row>
    <row r="9" spans="1:20">
      <c r="A9" s="76"/>
      <c r="B9" s="76"/>
      <c r="C9" s="76"/>
      <c r="D9" s="76" t="s">
        <v>10</v>
      </c>
      <c r="E9" s="76" t="s">
        <v>11</v>
      </c>
      <c r="F9" s="76"/>
      <c r="G9" s="76"/>
      <c r="H9" s="76"/>
      <c r="I9" s="76"/>
      <c r="J9" s="76"/>
      <c r="K9" s="76"/>
      <c r="L9" s="76"/>
      <c r="M9" s="76"/>
      <c r="N9" s="76"/>
      <c r="O9" s="76"/>
      <c r="P9" s="76"/>
    </row>
    <row r="10" spans="1:20" ht="13.15" customHeight="1">
      <c r="A10" s="76"/>
      <c r="B10" s="76"/>
      <c r="C10" s="76"/>
      <c r="D10" s="76"/>
      <c r="E10" s="82">
        <v>2021</v>
      </c>
      <c r="F10" s="76">
        <v>2022</v>
      </c>
      <c r="G10" s="76">
        <v>2023</v>
      </c>
      <c r="H10" s="76"/>
      <c r="I10" s="76">
        <v>2024</v>
      </c>
      <c r="J10" s="76"/>
      <c r="K10" s="76">
        <v>2025</v>
      </c>
      <c r="L10" s="76"/>
      <c r="M10" s="76"/>
      <c r="N10" s="81"/>
      <c r="O10" s="81"/>
      <c r="P10" s="76"/>
    </row>
    <row r="11" spans="1:20" hidden="1">
      <c r="A11" s="76"/>
      <c r="B11" s="76"/>
      <c r="C11" s="76"/>
      <c r="D11" s="76"/>
      <c r="E11" s="83"/>
      <c r="F11" s="76"/>
      <c r="G11" s="76"/>
      <c r="H11" s="76"/>
      <c r="I11" s="76"/>
      <c r="J11" s="76"/>
      <c r="K11" s="76"/>
      <c r="L11" s="76"/>
      <c r="M11" s="76"/>
      <c r="N11" s="81"/>
      <c r="O11" s="81"/>
      <c r="P11" s="76"/>
    </row>
    <row r="12" spans="1:20">
      <c r="A12" s="8">
        <v>1</v>
      </c>
      <c r="B12" s="8">
        <v>2</v>
      </c>
      <c r="C12" s="8">
        <v>3</v>
      </c>
      <c r="D12" s="8">
        <v>4</v>
      </c>
      <c r="E12" s="8">
        <v>5</v>
      </c>
      <c r="F12" s="8">
        <v>6</v>
      </c>
      <c r="G12" s="76">
        <v>7</v>
      </c>
      <c r="H12" s="76"/>
      <c r="I12" s="76">
        <v>8</v>
      </c>
      <c r="J12" s="76"/>
      <c r="K12" s="76">
        <v>9</v>
      </c>
      <c r="L12" s="76"/>
      <c r="M12" s="76"/>
      <c r="N12" s="76">
        <v>10</v>
      </c>
      <c r="O12" s="76"/>
      <c r="P12" s="8">
        <v>11</v>
      </c>
    </row>
    <row r="13" spans="1:20">
      <c r="A13" s="7"/>
      <c r="B13" s="77" t="s">
        <v>12</v>
      </c>
      <c r="C13" s="77"/>
      <c r="D13" s="77"/>
      <c r="E13" s="77"/>
      <c r="F13" s="77"/>
      <c r="G13" s="77"/>
      <c r="H13" s="77"/>
      <c r="I13" s="77"/>
      <c r="J13" s="77"/>
      <c r="K13" s="77"/>
      <c r="L13" s="77"/>
      <c r="M13" s="77"/>
      <c r="N13" s="77"/>
      <c r="O13" s="77"/>
      <c r="P13" s="77"/>
    </row>
    <row r="14" spans="1:20">
      <c r="A14" s="7">
        <v>1</v>
      </c>
      <c r="B14" s="77" t="s">
        <v>13</v>
      </c>
      <c r="C14" s="77"/>
      <c r="D14" s="77"/>
      <c r="E14" s="77"/>
      <c r="F14" s="77"/>
      <c r="G14" s="77"/>
      <c r="H14" s="77"/>
      <c r="I14" s="77"/>
      <c r="J14" s="77"/>
      <c r="K14" s="77"/>
      <c r="L14" s="77"/>
      <c r="M14" s="77"/>
      <c r="N14" s="77"/>
      <c r="O14" s="77"/>
      <c r="P14" s="77"/>
    </row>
    <row r="15" spans="1:20">
      <c r="A15" s="78" t="s">
        <v>74</v>
      </c>
      <c r="B15" s="78"/>
      <c r="C15" s="78"/>
      <c r="D15" s="78"/>
      <c r="E15" s="78"/>
      <c r="F15" s="78"/>
      <c r="G15" s="78"/>
      <c r="H15" s="78"/>
      <c r="I15" s="78"/>
      <c r="J15" s="78"/>
      <c r="K15" s="78"/>
      <c r="L15" s="78"/>
      <c r="M15" s="78"/>
      <c r="N15" s="78"/>
      <c r="O15" s="78"/>
      <c r="P15" s="78"/>
    </row>
    <row r="16" spans="1:20" ht="25.5" customHeight="1">
      <c r="A16" s="79" t="s">
        <v>75</v>
      </c>
      <c r="B16" s="79"/>
      <c r="C16" s="79"/>
      <c r="D16" s="79"/>
      <c r="E16" s="79"/>
      <c r="F16" s="79"/>
      <c r="G16" s="79"/>
      <c r="H16" s="79"/>
      <c r="I16" s="79"/>
      <c r="J16" s="79"/>
      <c r="K16" s="79"/>
      <c r="L16" s="79"/>
      <c r="M16" s="79"/>
      <c r="N16" s="79"/>
      <c r="O16" s="79"/>
      <c r="P16" s="79"/>
    </row>
    <row r="17" spans="1:18" ht="57" customHeight="1">
      <c r="A17" s="78">
        <v>1</v>
      </c>
      <c r="B17" s="80" t="s">
        <v>76</v>
      </c>
      <c r="C17" s="38" t="s">
        <v>15</v>
      </c>
      <c r="D17" s="39">
        <f>D23+D30+D58+D107+D120</f>
        <v>2730161.8</v>
      </c>
      <c r="E17" s="39">
        <f>E23+E30+E58+E107+E120</f>
        <v>1241490</v>
      </c>
      <c r="F17" s="40">
        <f>F23+F30+F58+F107+F120</f>
        <v>500000</v>
      </c>
      <c r="G17" s="101">
        <f>G23+G30+G58+G107+G120</f>
        <v>899572.39</v>
      </c>
      <c r="H17" s="101"/>
      <c r="I17" s="88">
        <f>I23+I30+I58+I107+I120</f>
        <v>89099.41</v>
      </c>
      <c r="J17" s="89"/>
      <c r="K17" s="88">
        <f>K23+K30+K58+K107+K120</f>
        <v>0</v>
      </c>
      <c r="L17" s="89"/>
      <c r="M17" s="69"/>
      <c r="N17" s="94"/>
      <c r="O17" s="70"/>
      <c r="P17" s="63" t="s">
        <v>95</v>
      </c>
    </row>
    <row r="18" spans="1:18" ht="38.25">
      <c r="A18" s="78"/>
      <c r="B18" s="80"/>
      <c r="C18" s="6" t="s">
        <v>16</v>
      </c>
      <c r="D18" s="15"/>
      <c r="E18" s="15"/>
      <c r="F18" s="16"/>
      <c r="G18" s="102"/>
      <c r="H18" s="102"/>
      <c r="I18" s="69"/>
      <c r="J18" s="70"/>
      <c r="K18" s="69"/>
      <c r="L18" s="70"/>
      <c r="M18" s="69"/>
      <c r="N18" s="94"/>
      <c r="O18" s="70"/>
      <c r="P18" s="64"/>
    </row>
    <row r="19" spans="1:18" ht="71.45" customHeight="1">
      <c r="A19" s="78"/>
      <c r="B19" s="80"/>
      <c r="C19" s="47" t="s">
        <v>17</v>
      </c>
      <c r="D19" s="48">
        <f>D25+D32+D60+D109+D122</f>
        <v>1818578.23</v>
      </c>
      <c r="E19" s="48">
        <f>E25+E32+E60+E109+E122</f>
        <v>621752.29999999993</v>
      </c>
      <c r="F19" s="49">
        <f>F25+F32+F60+F109+F122</f>
        <v>79686.59</v>
      </c>
      <c r="G19" s="103">
        <f>G25+G32+G60+G109+G122</f>
        <v>973449.44000000006</v>
      </c>
      <c r="H19" s="103"/>
      <c r="I19" s="86">
        <f>I25+I32+I60+I109+I122</f>
        <v>143689.9</v>
      </c>
      <c r="J19" s="87"/>
      <c r="K19" s="86">
        <f>K25+K32+K60+K109+K122</f>
        <v>0</v>
      </c>
      <c r="L19" s="87"/>
      <c r="M19" s="69"/>
      <c r="N19" s="94"/>
      <c r="O19" s="70"/>
      <c r="P19" s="65"/>
      <c r="R19" s="24"/>
    </row>
    <row r="20" spans="1:18">
      <c r="A20" s="32"/>
      <c r="B20" s="33" t="s">
        <v>82</v>
      </c>
      <c r="C20" s="62"/>
      <c r="D20" s="19">
        <f>D17+D18+D19</f>
        <v>4548740.0299999993</v>
      </c>
      <c r="E20" s="15">
        <f>E17+E18+E19</f>
        <v>1863242.2999999998</v>
      </c>
      <c r="F20" s="16">
        <f>F17+F18+F19</f>
        <v>579686.59</v>
      </c>
      <c r="G20" s="69">
        <f>G17+G18+G19</f>
        <v>1873021.83</v>
      </c>
      <c r="H20" s="70"/>
      <c r="I20" s="69">
        <f>I17+I18+I19</f>
        <v>232789.31</v>
      </c>
      <c r="J20" s="70"/>
      <c r="K20" s="69">
        <f>K17+K18+K19</f>
        <v>0</v>
      </c>
      <c r="L20" s="70"/>
      <c r="M20" s="30"/>
      <c r="N20" s="34"/>
      <c r="O20" s="31"/>
      <c r="P20" s="29"/>
      <c r="R20" s="24"/>
    </row>
    <row r="21" spans="1:18" ht="25.5" customHeight="1">
      <c r="A21" s="8">
        <v>3</v>
      </c>
      <c r="B21" s="77" t="s">
        <v>77</v>
      </c>
      <c r="C21" s="77"/>
      <c r="D21" s="77"/>
      <c r="E21" s="77"/>
      <c r="F21" s="77"/>
      <c r="G21" s="77"/>
      <c r="H21" s="77"/>
      <c r="I21" s="77"/>
      <c r="J21" s="77"/>
      <c r="K21" s="77"/>
      <c r="L21" s="77"/>
      <c r="M21" s="77"/>
      <c r="N21" s="77"/>
      <c r="O21" s="77"/>
      <c r="P21" s="77"/>
      <c r="R21" s="23"/>
    </row>
    <row r="22" spans="1:18" ht="25.5" customHeight="1">
      <c r="A22" s="78" t="s">
        <v>78</v>
      </c>
      <c r="B22" s="78"/>
      <c r="C22" s="78"/>
      <c r="D22" s="78"/>
      <c r="E22" s="78"/>
      <c r="F22" s="78"/>
      <c r="G22" s="78"/>
      <c r="H22" s="78"/>
      <c r="I22" s="78"/>
      <c r="J22" s="78"/>
      <c r="K22" s="78"/>
      <c r="L22" s="78"/>
      <c r="M22" s="78"/>
      <c r="N22" s="78"/>
      <c r="O22" s="78"/>
      <c r="P22" s="78"/>
      <c r="R22" s="23"/>
    </row>
    <row r="23" spans="1:18" ht="30" customHeight="1">
      <c r="A23" s="66" t="s">
        <v>29</v>
      </c>
      <c r="B23" s="85" t="s">
        <v>18</v>
      </c>
      <c r="C23" s="38" t="s">
        <v>15</v>
      </c>
      <c r="D23" s="39">
        <f>D26</f>
        <v>0</v>
      </c>
      <c r="E23" s="39">
        <f>E26</f>
        <v>0</v>
      </c>
      <c r="F23" s="40">
        <f>F26</f>
        <v>0</v>
      </c>
      <c r="G23" s="88">
        <f>G26</f>
        <v>0</v>
      </c>
      <c r="H23" s="89"/>
      <c r="I23" s="88">
        <f>I26</f>
        <v>0</v>
      </c>
      <c r="J23" s="89"/>
      <c r="K23" s="88">
        <f>K26</f>
        <v>0</v>
      </c>
      <c r="L23" s="89"/>
      <c r="M23" s="16"/>
      <c r="N23" s="16"/>
      <c r="O23" s="10"/>
      <c r="P23" s="82"/>
    </row>
    <row r="24" spans="1:18" ht="21" customHeight="1">
      <c r="A24" s="66"/>
      <c r="B24" s="85"/>
      <c r="C24" s="6" t="s">
        <v>19</v>
      </c>
      <c r="D24" s="15"/>
      <c r="E24" s="15"/>
      <c r="F24" s="16"/>
      <c r="G24" s="69"/>
      <c r="H24" s="70"/>
      <c r="I24" s="69"/>
      <c r="J24" s="70"/>
      <c r="K24" s="69"/>
      <c r="L24" s="70"/>
      <c r="M24" s="16"/>
      <c r="N24" s="16"/>
      <c r="O24" s="10"/>
      <c r="P24" s="83"/>
    </row>
    <row r="25" spans="1:18" ht="24.75" customHeight="1">
      <c r="A25" s="66"/>
      <c r="B25" s="85"/>
      <c r="C25" s="47" t="s">
        <v>17</v>
      </c>
      <c r="D25" s="48">
        <f>D28</f>
        <v>0</v>
      </c>
      <c r="E25" s="48">
        <f>E28</f>
        <v>0</v>
      </c>
      <c r="F25" s="48">
        <f>F28</f>
        <v>0</v>
      </c>
      <c r="G25" s="86">
        <f>G28</f>
        <v>0</v>
      </c>
      <c r="H25" s="87"/>
      <c r="I25" s="86">
        <f>I28</f>
        <v>0</v>
      </c>
      <c r="J25" s="87"/>
      <c r="K25" s="86">
        <f>K28</f>
        <v>0</v>
      </c>
      <c r="L25" s="87"/>
      <c r="M25" s="16"/>
      <c r="N25" s="16"/>
      <c r="O25" s="10"/>
      <c r="P25" s="84"/>
    </row>
    <row r="26" spans="1:18" ht="30.75" customHeight="1">
      <c r="A26" s="63" t="s">
        <v>14</v>
      </c>
      <c r="B26" s="63" t="s">
        <v>30</v>
      </c>
      <c r="C26" s="43" t="s">
        <v>15</v>
      </c>
      <c r="D26" s="22">
        <f>E26+F26+G26+I26+K26</f>
        <v>0</v>
      </c>
      <c r="E26" s="22"/>
      <c r="F26" s="44"/>
      <c r="G26" s="67"/>
      <c r="H26" s="68"/>
      <c r="I26" s="67"/>
      <c r="J26" s="68"/>
      <c r="K26" s="67">
        <v>0</v>
      </c>
      <c r="L26" s="68"/>
      <c r="M26" s="16"/>
      <c r="N26" s="16"/>
      <c r="O26" s="10"/>
      <c r="P26" s="82"/>
    </row>
    <row r="27" spans="1:18" ht="21.6" customHeight="1">
      <c r="A27" s="64"/>
      <c r="B27" s="64"/>
      <c r="C27" s="11" t="s">
        <v>19</v>
      </c>
      <c r="D27" s="15"/>
      <c r="E27" s="15"/>
      <c r="F27" s="16"/>
      <c r="G27" s="69"/>
      <c r="H27" s="70"/>
      <c r="I27" s="69"/>
      <c r="J27" s="70"/>
      <c r="K27" s="69"/>
      <c r="L27" s="70"/>
      <c r="M27" s="16"/>
      <c r="N27" s="16"/>
      <c r="O27" s="10"/>
      <c r="P27" s="83"/>
    </row>
    <row r="28" spans="1:18" ht="30.75" customHeight="1">
      <c r="A28" s="65"/>
      <c r="B28" s="65"/>
      <c r="C28" s="51" t="s">
        <v>17</v>
      </c>
      <c r="D28" s="52">
        <f>E28+F28+G28+I28+K28</f>
        <v>0</v>
      </c>
      <c r="E28" s="52">
        <v>0</v>
      </c>
      <c r="F28" s="52">
        <v>0</v>
      </c>
      <c r="G28" s="71">
        <v>0</v>
      </c>
      <c r="H28" s="72"/>
      <c r="I28" s="71">
        <v>0</v>
      </c>
      <c r="J28" s="72"/>
      <c r="K28" s="71">
        <v>0</v>
      </c>
      <c r="L28" s="72"/>
      <c r="M28" s="16"/>
      <c r="N28" s="16"/>
      <c r="O28" s="10"/>
      <c r="P28" s="84"/>
    </row>
    <row r="29" spans="1:18" ht="25.5" customHeight="1">
      <c r="A29" s="78" t="s">
        <v>79</v>
      </c>
      <c r="B29" s="78"/>
      <c r="C29" s="78"/>
      <c r="D29" s="78"/>
      <c r="E29" s="78"/>
      <c r="F29" s="78"/>
      <c r="G29" s="78"/>
      <c r="H29" s="78"/>
      <c r="I29" s="78"/>
      <c r="J29" s="78"/>
      <c r="K29" s="78"/>
      <c r="L29" s="78"/>
      <c r="M29" s="78"/>
      <c r="N29" s="78"/>
      <c r="O29" s="78"/>
      <c r="P29" s="78"/>
    </row>
    <row r="30" spans="1:18" ht="25.5" customHeight="1">
      <c r="A30" s="66" t="s">
        <v>31</v>
      </c>
      <c r="B30" s="63" t="s">
        <v>20</v>
      </c>
      <c r="C30" s="38" t="s">
        <v>15</v>
      </c>
      <c r="D30" s="39">
        <f>D33+D36+D39+D42+D45+D48+D51+D54</f>
        <v>174550</v>
      </c>
      <c r="E30" s="39">
        <f>E33+E36+E39+E42+E45+E48+E51+E54</f>
        <v>0</v>
      </c>
      <c r="F30" s="40">
        <f>F33+F36+F39+F42+F45+F48+F51+F54</f>
        <v>50000</v>
      </c>
      <c r="G30" s="88">
        <f>G33+G36+G39+G42+G45+G48+G51+G54</f>
        <v>124550</v>
      </c>
      <c r="H30" s="89"/>
      <c r="I30" s="88">
        <f>I33+I36+I39+I42+I45+I48+I51+I54</f>
        <v>0</v>
      </c>
      <c r="J30" s="89"/>
      <c r="K30" s="88">
        <f>K33+K36+K39+K42+K45+K48+K51+K54</f>
        <v>0</v>
      </c>
      <c r="L30" s="89"/>
      <c r="M30" s="16"/>
      <c r="N30" s="16"/>
      <c r="O30" s="10"/>
      <c r="P30" s="82"/>
    </row>
    <row r="31" spans="1:18" ht="23.45" customHeight="1">
      <c r="A31" s="66"/>
      <c r="B31" s="64"/>
      <c r="C31" s="11" t="s">
        <v>16</v>
      </c>
      <c r="D31" s="15"/>
      <c r="E31" s="15"/>
      <c r="F31" s="16"/>
      <c r="G31" s="69"/>
      <c r="H31" s="70"/>
      <c r="I31" s="69"/>
      <c r="J31" s="70"/>
      <c r="K31" s="69"/>
      <c r="L31" s="70"/>
      <c r="M31" s="16"/>
      <c r="N31" s="16"/>
      <c r="O31" s="10"/>
      <c r="P31" s="83"/>
    </row>
    <row r="32" spans="1:18" ht="25.5" customHeight="1">
      <c r="A32" s="66"/>
      <c r="B32" s="65"/>
      <c r="C32" s="47" t="s">
        <v>17</v>
      </c>
      <c r="D32" s="48">
        <f>D35+D38+D41+D44+D47+D50+D53+D56</f>
        <v>264989.12</v>
      </c>
      <c r="E32" s="48">
        <f>E35+E38+E41+E44+E47+E50+E53+E56</f>
        <v>0</v>
      </c>
      <c r="F32" s="49">
        <f>F35+F38+F41+F44+F47+F50+F53+F56</f>
        <v>0</v>
      </c>
      <c r="G32" s="104">
        <f>G35+G38+G41+G44+G47+G50+G53+G56</f>
        <v>213179.12</v>
      </c>
      <c r="H32" s="105"/>
      <c r="I32" s="104">
        <f>I35+I38+I41+I44+I47+I50+I53+I56</f>
        <v>51810</v>
      </c>
      <c r="J32" s="105"/>
      <c r="K32" s="86">
        <f>K35+K38+K41+K44+K47+K50+K53+K56</f>
        <v>0</v>
      </c>
      <c r="L32" s="87"/>
      <c r="M32" s="16"/>
      <c r="N32" s="16"/>
      <c r="O32" s="10"/>
      <c r="P32" s="84"/>
    </row>
    <row r="33" spans="1:16" ht="25.5" customHeight="1">
      <c r="A33" s="63" t="s">
        <v>32</v>
      </c>
      <c r="B33" s="95" t="s">
        <v>33</v>
      </c>
      <c r="C33" s="43" t="s">
        <v>15</v>
      </c>
      <c r="D33" s="22">
        <f>E33+F33+G33+I33+K33</f>
        <v>124550</v>
      </c>
      <c r="E33" s="22">
        <v>0</v>
      </c>
      <c r="F33" s="46"/>
      <c r="G33" s="67">
        <v>124550</v>
      </c>
      <c r="H33" s="68"/>
      <c r="I33" s="67"/>
      <c r="J33" s="68"/>
      <c r="K33" s="67"/>
      <c r="L33" s="68"/>
      <c r="M33" s="16"/>
      <c r="N33" s="16"/>
      <c r="O33" s="10"/>
      <c r="P33" s="82"/>
    </row>
    <row r="34" spans="1:16" ht="22.15" customHeight="1">
      <c r="A34" s="64"/>
      <c r="B34" s="96"/>
      <c r="C34" s="11" t="s">
        <v>16</v>
      </c>
      <c r="D34" s="19"/>
      <c r="E34" s="15"/>
      <c r="F34" s="20"/>
      <c r="G34" s="69"/>
      <c r="H34" s="70"/>
      <c r="I34" s="69"/>
      <c r="J34" s="70"/>
      <c r="K34" s="69"/>
      <c r="L34" s="70"/>
      <c r="M34" s="16"/>
      <c r="N34" s="16"/>
      <c r="O34" s="10"/>
      <c r="P34" s="83"/>
    </row>
    <row r="35" spans="1:16" ht="25.5" customHeight="1">
      <c r="A35" s="65"/>
      <c r="B35" s="97"/>
      <c r="C35" s="51" t="s">
        <v>17</v>
      </c>
      <c r="D35" s="52">
        <f>E35+F35+G35+I35+K35</f>
        <v>0</v>
      </c>
      <c r="E35" s="52">
        <v>0</v>
      </c>
      <c r="F35" s="54">
        <v>0</v>
      </c>
      <c r="G35" s="71">
        <v>0</v>
      </c>
      <c r="H35" s="72"/>
      <c r="I35" s="71">
        <v>0</v>
      </c>
      <c r="J35" s="72"/>
      <c r="K35" s="71">
        <v>0</v>
      </c>
      <c r="L35" s="72"/>
      <c r="M35" s="16"/>
      <c r="N35" s="16"/>
      <c r="O35" s="10"/>
      <c r="P35" s="84"/>
    </row>
    <row r="36" spans="1:16" ht="29.25" customHeight="1">
      <c r="A36" s="63" t="s">
        <v>34</v>
      </c>
      <c r="B36" s="95" t="s">
        <v>35</v>
      </c>
      <c r="C36" s="43" t="s">
        <v>15</v>
      </c>
      <c r="D36" s="22">
        <f>E36+F36+G36+I36+K36</f>
        <v>0</v>
      </c>
      <c r="E36" s="22"/>
      <c r="F36" s="46"/>
      <c r="G36" s="67">
        <v>0</v>
      </c>
      <c r="H36" s="68"/>
      <c r="I36" s="67"/>
      <c r="J36" s="68"/>
      <c r="K36" s="67"/>
      <c r="L36" s="68"/>
      <c r="M36" s="16"/>
      <c r="N36" s="16"/>
      <c r="O36" s="7"/>
      <c r="P36" s="82"/>
    </row>
    <row r="37" spans="1:16" s="5" customFormat="1" ht="21" customHeight="1">
      <c r="A37" s="64"/>
      <c r="B37" s="96"/>
      <c r="C37" s="11" t="s">
        <v>16</v>
      </c>
      <c r="D37" s="19"/>
      <c r="E37" s="15"/>
      <c r="F37" s="20"/>
      <c r="G37" s="69"/>
      <c r="H37" s="70"/>
      <c r="I37" s="69"/>
      <c r="J37" s="70"/>
      <c r="K37" s="69"/>
      <c r="L37" s="70"/>
      <c r="M37" s="16"/>
      <c r="N37" s="16"/>
      <c r="O37" s="7"/>
      <c r="P37" s="83"/>
    </row>
    <row r="38" spans="1:16" ht="26.25" customHeight="1">
      <c r="A38" s="65"/>
      <c r="B38" s="97"/>
      <c r="C38" s="51" t="s">
        <v>17</v>
      </c>
      <c r="D38" s="52">
        <f>E38+F38+G38+I38+K38</f>
        <v>211109.12</v>
      </c>
      <c r="E38" s="52">
        <v>0</v>
      </c>
      <c r="F38" s="54">
        <v>0</v>
      </c>
      <c r="G38" s="71">
        <v>211109.12</v>
      </c>
      <c r="H38" s="72"/>
      <c r="I38" s="71"/>
      <c r="J38" s="72"/>
      <c r="K38" s="71">
        <v>0</v>
      </c>
      <c r="L38" s="72"/>
      <c r="M38" s="16"/>
      <c r="N38" s="16"/>
      <c r="O38" s="7"/>
      <c r="P38" s="84"/>
    </row>
    <row r="39" spans="1:16" ht="29.25" customHeight="1">
      <c r="A39" s="63" t="s">
        <v>36</v>
      </c>
      <c r="B39" s="95" t="s">
        <v>70</v>
      </c>
      <c r="C39" s="43" t="s">
        <v>15</v>
      </c>
      <c r="D39" s="22">
        <f>E39+F39+G39+I39+K39</f>
        <v>0</v>
      </c>
      <c r="E39" s="22">
        <v>0</v>
      </c>
      <c r="F39" s="46"/>
      <c r="G39" s="67">
        <v>0</v>
      </c>
      <c r="H39" s="68"/>
      <c r="I39" s="67"/>
      <c r="J39" s="68"/>
      <c r="K39" s="67"/>
      <c r="L39" s="68"/>
      <c r="M39" s="16"/>
      <c r="N39" s="16"/>
      <c r="O39" s="10"/>
      <c r="P39" s="82"/>
    </row>
    <row r="40" spans="1:16" ht="28.15" customHeight="1">
      <c r="A40" s="64"/>
      <c r="B40" s="96"/>
      <c r="C40" s="11" t="s">
        <v>16</v>
      </c>
      <c r="D40" s="19"/>
      <c r="E40" s="15"/>
      <c r="F40" s="20"/>
      <c r="G40" s="69"/>
      <c r="H40" s="70"/>
      <c r="I40" s="69"/>
      <c r="J40" s="70"/>
      <c r="K40" s="69"/>
      <c r="L40" s="70"/>
      <c r="M40" s="16"/>
      <c r="N40" s="16"/>
      <c r="O40" s="10"/>
      <c r="P40" s="83"/>
    </row>
    <row r="41" spans="1:16" ht="24.75" customHeight="1">
      <c r="A41" s="65"/>
      <c r="B41" s="97"/>
      <c r="C41" s="51" t="s">
        <v>17</v>
      </c>
      <c r="D41" s="52">
        <f>E41+F41+G41+I41+K41</f>
        <v>0</v>
      </c>
      <c r="E41" s="52">
        <v>0</v>
      </c>
      <c r="F41" s="54">
        <v>0</v>
      </c>
      <c r="G41" s="71">
        <v>0</v>
      </c>
      <c r="H41" s="72"/>
      <c r="I41" s="71"/>
      <c r="J41" s="72"/>
      <c r="K41" s="71">
        <v>0</v>
      </c>
      <c r="L41" s="72"/>
      <c r="M41" s="16"/>
      <c r="N41" s="16"/>
      <c r="O41" s="10"/>
      <c r="P41" s="84"/>
    </row>
    <row r="42" spans="1:16" ht="27" customHeight="1">
      <c r="A42" s="63" t="s">
        <v>37</v>
      </c>
      <c r="B42" s="95" t="s">
        <v>38</v>
      </c>
      <c r="C42" s="43" t="s">
        <v>15</v>
      </c>
      <c r="D42" s="22">
        <f>E42+F42+G42+I42+K42</f>
        <v>0</v>
      </c>
      <c r="E42" s="22"/>
      <c r="F42" s="46"/>
      <c r="G42" s="67">
        <v>0</v>
      </c>
      <c r="H42" s="68"/>
      <c r="I42" s="67"/>
      <c r="J42" s="68"/>
      <c r="K42" s="67"/>
      <c r="L42" s="68"/>
      <c r="M42" s="16"/>
      <c r="N42" s="16"/>
      <c r="O42" s="10"/>
      <c r="P42" s="82"/>
    </row>
    <row r="43" spans="1:16" ht="23.45" customHeight="1">
      <c r="A43" s="64"/>
      <c r="B43" s="96"/>
      <c r="C43" s="11" t="s">
        <v>16</v>
      </c>
      <c r="D43" s="19"/>
      <c r="E43" s="15"/>
      <c r="F43" s="20"/>
      <c r="G43" s="69"/>
      <c r="H43" s="70"/>
      <c r="I43" s="69"/>
      <c r="J43" s="70"/>
      <c r="K43" s="69"/>
      <c r="L43" s="70"/>
      <c r="M43" s="16"/>
      <c r="N43" s="16"/>
      <c r="O43" s="10"/>
      <c r="P43" s="83"/>
    </row>
    <row r="44" spans="1:16" ht="28.5" customHeight="1">
      <c r="A44" s="65"/>
      <c r="B44" s="97"/>
      <c r="C44" s="51" t="s">
        <v>17</v>
      </c>
      <c r="D44" s="52">
        <f>E44+F44+G44+I44+K44</f>
        <v>0</v>
      </c>
      <c r="E44" s="52">
        <v>0</v>
      </c>
      <c r="F44" s="54">
        <v>0</v>
      </c>
      <c r="G44" s="71">
        <v>0</v>
      </c>
      <c r="H44" s="72"/>
      <c r="I44" s="71">
        <v>0</v>
      </c>
      <c r="J44" s="72"/>
      <c r="K44" s="71">
        <v>0</v>
      </c>
      <c r="L44" s="72"/>
      <c r="M44" s="16"/>
      <c r="N44" s="16"/>
      <c r="O44" s="10"/>
      <c r="P44" s="84"/>
    </row>
    <row r="45" spans="1:16" ht="30.75" customHeight="1">
      <c r="A45" s="63" t="s">
        <v>39</v>
      </c>
      <c r="B45" s="63" t="s">
        <v>61</v>
      </c>
      <c r="C45" s="43" t="s">
        <v>15</v>
      </c>
      <c r="D45" s="22">
        <f>E45+F45+G45+I45+K45</f>
        <v>50000</v>
      </c>
      <c r="E45" s="22">
        <v>0</v>
      </c>
      <c r="F45" s="46">
        <v>50000</v>
      </c>
      <c r="G45" s="67">
        <v>0</v>
      </c>
      <c r="H45" s="68"/>
      <c r="I45" s="67"/>
      <c r="J45" s="68"/>
      <c r="K45" s="67"/>
      <c r="L45" s="68"/>
      <c r="M45" s="21"/>
      <c r="N45" s="21"/>
      <c r="O45" s="14"/>
      <c r="P45" s="73"/>
    </row>
    <row r="46" spans="1:16" ht="26.45" customHeight="1">
      <c r="A46" s="64"/>
      <c r="B46" s="64"/>
      <c r="C46" s="11" t="s">
        <v>16</v>
      </c>
      <c r="D46" s="19"/>
      <c r="E46" s="15"/>
      <c r="F46" s="20"/>
      <c r="G46" s="69"/>
      <c r="H46" s="70"/>
      <c r="I46" s="69"/>
      <c r="J46" s="70"/>
      <c r="K46" s="69"/>
      <c r="L46" s="70"/>
      <c r="M46" s="21"/>
      <c r="N46" s="21"/>
      <c r="O46" s="14"/>
      <c r="P46" s="74"/>
    </row>
    <row r="47" spans="1:16" ht="25.5" customHeight="1">
      <c r="A47" s="65"/>
      <c r="B47" s="65"/>
      <c r="C47" s="51" t="s">
        <v>17</v>
      </c>
      <c r="D47" s="52">
        <f>E47+F47+G47+I47+K47</f>
        <v>0</v>
      </c>
      <c r="E47" s="52">
        <v>0</v>
      </c>
      <c r="F47" s="54">
        <v>0</v>
      </c>
      <c r="G47" s="71">
        <v>0</v>
      </c>
      <c r="H47" s="72"/>
      <c r="I47" s="71">
        <v>0</v>
      </c>
      <c r="J47" s="72"/>
      <c r="K47" s="71">
        <v>0</v>
      </c>
      <c r="L47" s="72"/>
      <c r="M47" s="21"/>
      <c r="N47" s="21"/>
      <c r="O47" s="14"/>
      <c r="P47" s="75"/>
    </row>
    <row r="48" spans="1:16" ht="29.25" customHeight="1">
      <c r="A48" s="63" t="s">
        <v>64</v>
      </c>
      <c r="B48" s="63" t="s">
        <v>65</v>
      </c>
      <c r="C48" s="43" t="s">
        <v>15</v>
      </c>
      <c r="D48" s="22">
        <f>E48+F48+G48+I48+K48</f>
        <v>0</v>
      </c>
      <c r="E48" s="22">
        <v>0</v>
      </c>
      <c r="F48" s="46"/>
      <c r="G48" s="67">
        <v>0</v>
      </c>
      <c r="H48" s="68"/>
      <c r="I48" s="67"/>
      <c r="J48" s="68"/>
      <c r="K48" s="67"/>
      <c r="L48" s="68"/>
      <c r="M48" s="21"/>
      <c r="N48" s="21"/>
      <c r="O48" s="14"/>
      <c r="P48" s="73"/>
    </row>
    <row r="49" spans="1:18" ht="28.15" customHeight="1">
      <c r="A49" s="64"/>
      <c r="B49" s="64"/>
      <c r="C49" s="27" t="s">
        <v>16</v>
      </c>
      <c r="D49" s="19"/>
      <c r="E49" s="15"/>
      <c r="F49" s="20"/>
      <c r="G49" s="69"/>
      <c r="H49" s="70"/>
      <c r="I49" s="69"/>
      <c r="J49" s="70"/>
      <c r="K49" s="69"/>
      <c r="L49" s="70"/>
      <c r="M49" s="21"/>
      <c r="N49" s="21"/>
      <c r="O49" s="14"/>
      <c r="P49" s="74"/>
    </row>
    <row r="50" spans="1:18" ht="32.25" customHeight="1">
      <c r="A50" s="65"/>
      <c r="B50" s="65"/>
      <c r="C50" s="51" t="s">
        <v>17</v>
      </c>
      <c r="D50" s="52">
        <f>E50+F50+G50+I50+K50</f>
        <v>51810</v>
      </c>
      <c r="E50" s="52">
        <v>0</v>
      </c>
      <c r="F50" s="54">
        <v>0</v>
      </c>
      <c r="G50" s="71">
        <v>0</v>
      </c>
      <c r="H50" s="72"/>
      <c r="I50" s="71">
        <v>51810</v>
      </c>
      <c r="J50" s="72"/>
      <c r="K50" s="71">
        <v>0</v>
      </c>
      <c r="L50" s="72"/>
      <c r="M50" s="21"/>
      <c r="N50" s="21"/>
      <c r="O50" s="14"/>
      <c r="P50" s="75"/>
    </row>
    <row r="51" spans="1:18" ht="31.5" customHeight="1">
      <c r="A51" s="63" t="s">
        <v>66</v>
      </c>
      <c r="B51" s="63" t="s">
        <v>45</v>
      </c>
      <c r="C51" s="43" t="s">
        <v>15</v>
      </c>
      <c r="D51" s="22">
        <f>E51+F51+G51+I51+K51</f>
        <v>0</v>
      </c>
      <c r="E51" s="22">
        <v>0</v>
      </c>
      <c r="F51" s="46"/>
      <c r="G51" s="67">
        <v>0</v>
      </c>
      <c r="H51" s="68"/>
      <c r="I51" s="67"/>
      <c r="J51" s="68"/>
      <c r="K51" s="67"/>
      <c r="L51" s="68"/>
      <c r="M51" s="21"/>
      <c r="N51" s="21"/>
      <c r="O51" s="14"/>
      <c r="P51" s="73"/>
    </row>
    <row r="52" spans="1:18" ht="28.15" customHeight="1">
      <c r="A52" s="64"/>
      <c r="B52" s="64"/>
      <c r="C52" s="28" t="s">
        <v>16</v>
      </c>
      <c r="D52" s="19"/>
      <c r="E52" s="15"/>
      <c r="F52" s="20"/>
      <c r="G52" s="69"/>
      <c r="H52" s="70"/>
      <c r="I52" s="69"/>
      <c r="J52" s="70"/>
      <c r="K52" s="69"/>
      <c r="L52" s="70"/>
      <c r="M52" s="21"/>
      <c r="N52" s="21"/>
      <c r="O52" s="14"/>
      <c r="P52" s="74"/>
    </row>
    <row r="53" spans="1:18" ht="27" customHeight="1">
      <c r="A53" s="65"/>
      <c r="B53" s="65"/>
      <c r="C53" s="51" t="s">
        <v>17</v>
      </c>
      <c r="D53" s="52">
        <f>E53+F53+G53+I53+K53</f>
        <v>2070</v>
      </c>
      <c r="E53" s="52">
        <v>0</v>
      </c>
      <c r="F53" s="54">
        <v>0</v>
      </c>
      <c r="G53" s="71">
        <v>2070</v>
      </c>
      <c r="H53" s="72"/>
      <c r="I53" s="71">
        <v>0</v>
      </c>
      <c r="J53" s="72"/>
      <c r="K53" s="71">
        <v>0</v>
      </c>
      <c r="L53" s="72"/>
      <c r="M53" s="21"/>
      <c r="N53" s="21"/>
      <c r="O53" s="14"/>
      <c r="P53" s="75"/>
    </row>
    <row r="54" spans="1:18" ht="31.5" customHeight="1">
      <c r="A54" s="63" t="s">
        <v>68</v>
      </c>
      <c r="B54" s="63" t="s">
        <v>67</v>
      </c>
      <c r="C54" s="43" t="s">
        <v>15</v>
      </c>
      <c r="D54" s="22">
        <f>E54+F54+G54+I54+K54</f>
        <v>0</v>
      </c>
      <c r="E54" s="22">
        <v>0</v>
      </c>
      <c r="F54" s="46"/>
      <c r="G54" s="67">
        <v>0</v>
      </c>
      <c r="H54" s="68"/>
      <c r="I54" s="67"/>
      <c r="J54" s="68"/>
      <c r="K54" s="67"/>
      <c r="L54" s="68"/>
      <c r="M54" s="21"/>
      <c r="N54" s="21"/>
      <c r="O54" s="14"/>
      <c r="P54" s="73"/>
    </row>
    <row r="55" spans="1:18" ht="25.9" customHeight="1">
      <c r="A55" s="64"/>
      <c r="B55" s="64"/>
      <c r="C55" s="28" t="s">
        <v>16</v>
      </c>
      <c r="D55" s="19"/>
      <c r="E55" s="15"/>
      <c r="F55" s="20"/>
      <c r="G55" s="69"/>
      <c r="H55" s="70"/>
      <c r="I55" s="69"/>
      <c r="J55" s="70"/>
      <c r="K55" s="69"/>
      <c r="L55" s="70"/>
      <c r="M55" s="21"/>
      <c r="N55" s="21"/>
      <c r="O55" s="14"/>
      <c r="P55" s="74"/>
    </row>
    <row r="56" spans="1:18" ht="32.25" customHeight="1">
      <c r="A56" s="65"/>
      <c r="B56" s="65"/>
      <c r="C56" s="51" t="s">
        <v>17</v>
      </c>
      <c r="D56" s="52">
        <f>E56+F56+G56+I56+K56</f>
        <v>0</v>
      </c>
      <c r="E56" s="52">
        <v>0</v>
      </c>
      <c r="F56" s="54">
        <v>0</v>
      </c>
      <c r="G56" s="71">
        <v>0</v>
      </c>
      <c r="H56" s="72"/>
      <c r="I56" s="71">
        <v>0</v>
      </c>
      <c r="J56" s="72"/>
      <c r="K56" s="71">
        <v>0</v>
      </c>
      <c r="L56" s="72"/>
      <c r="M56" s="21"/>
      <c r="N56" s="21"/>
      <c r="O56" s="14"/>
      <c r="P56" s="75"/>
    </row>
    <row r="57" spans="1:18" ht="31.5" customHeight="1">
      <c r="A57" s="91" t="s">
        <v>80</v>
      </c>
      <c r="B57" s="92"/>
      <c r="C57" s="92"/>
      <c r="D57" s="92"/>
      <c r="E57" s="92"/>
      <c r="F57" s="92"/>
      <c r="G57" s="92"/>
      <c r="H57" s="92"/>
      <c r="I57" s="92"/>
      <c r="J57" s="92"/>
      <c r="K57" s="92"/>
      <c r="L57" s="92"/>
      <c r="M57" s="92"/>
      <c r="N57" s="92"/>
      <c r="O57" s="92"/>
      <c r="P57" s="93"/>
    </row>
    <row r="58" spans="1:18" ht="27" customHeight="1">
      <c r="A58" s="98" t="s">
        <v>21</v>
      </c>
      <c r="B58" s="63" t="s">
        <v>40</v>
      </c>
      <c r="C58" s="41" t="s">
        <v>15</v>
      </c>
      <c r="D58" s="42">
        <f>D61+D64+D67+D70+D73+D76+D79+D82+D85+D88+D91+D94+D97+D100+D103</f>
        <v>2204103.7999999998</v>
      </c>
      <c r="E58" s="42">
        <f>E61+E64+E67+E70+E73+E76+E79+E82+E85+E88+E91+E94+E97+E100+E103</f>
        <v>1156582</v>
      </c>
      <c r="F58" s="40">
        <f>F61+F64+F67+F70+F73+F76+F79+F82+F85+F88+F91+F94+F97+F100+F103</f>
        <v>359900</v>
      </c>
      <c r="G58" s="88">
        <f>G61+G64+G67+G70+G73+G76+G79+G82+G85+G88+G91+G94+G97+G100+G103</f>
        <v>637022.39</v>
      </c>
      <c r="H58" s="89"/>
      <c r="I58" s="88">
        <f>I61+I64+I67+I70+I73+I76+I79+I82+I85+I88+I91+I94+I97+I100+I103</f>
        <v>50599.41</v>
      </c>
      <c r="J58" s="89"/>
      <c r="K58" s="88">
        <f>K61+K64+K67+K70+K73+K76+K79+K82+K85+K88+K91+K94+K97+K100+K103</f>
        <v>0</v>
      </c>
      <c r="L58" s="89"/>
      <c r="M58" s="16"/>
      <c r="N58" s="16"/>
      <c r="O58" s="12"/>
      <c r="P58" s="76" t="s">
        <v>94</v>
      </c>
    </row>
    <row r="59" spans="1:18" ht="27" customHeight="1">
      <c r="A59" s="99"/>
      <c r="B59" s="64"/>
      <c r="C59" s="6" t="s">
        <v>17</v>
      </c>
      <c r="D59" s="17"/>
      <c r="E59" s="17"/>
      <c r="F59" s="15"/>
      <c r="G59" s="69"/>
      <c r="H59" s="70"/>
      <c r="I59" s="69"/>
      <c r="J59" s="70"/>
      <c r="K59" s="69"/>
      <c r="L59" s="70"/>
      <c r="M59" s="15">
        <v>50000</v>
      </c>
      <c r="N59" s="15"/>
      <c r="O59" s="12"/>
      <c r="P59" s="76"/>
    </row>
    <row r="60" spans="1:18" ht="29.25" customHeight="1">
      <c r="A60" s="100"/>
      <c r="B60" s="65"/>
      <c r="C60" s="47" t="s">
        <v>15</v>
      </c>
      <c r="D60" s="50">
        <f>D63+D66+D69+D72+D75+D78+D81+D84+D87+D90+D93+D96+D99+D102+D105</f>
        <v>1528199.11</v>
      </c>
      <c r="E60" s="50">
        <f>E63+E66+E69+E72+E75+E78+E81+E84+E87+E90+E93+E96+E99+E102+E105</f>
        <v>621752.29999999993</v>
      </c>
      <c r="F60" s="48">
        <f>F63+F66+F69+F72+F75+F78+F81+F84+F87+F90+F93+F96+F99+F102+F105</f>
        <v>64286.59</v>
      </c>
      <c r="G60" s="86">
        <f>G63+G66+G69+G72+G75+G78+G81+G84+G87+G90+G93+G96+G99+G102+G105</f>
        <v>750280.32000000007</v>
      </c>
      <c r="H60" s="87"/>
      <c r="I60" s="86">
        <f>I63+I66+I69+I72+I75+I78+I81+I84+I87+I90+I93+I96+I99+I102+I105</f>
        <v>91879.9</v>
      </c>
      <c r="J60" s="87"/>
      <c r="K60" s="86">
        <f>K63+K66+K69+K72+K75+K78+K81+K84+K87+K90+K93+K96+K102+K105</f>
        <v>0</v>
      </c>
      <c r="L60" s="87"/>
      <c r="M60" s="16"/>
      <c r="N60" s="16"/>
      <c r="O60" s="12"/>
      <c r="P60" s="76"/>
      <c r="R60" s="23"/>
    </row>
    <row r="61" spans="1:18" ht="24" customHeight="1">
      <c r="A61" s="63" t="s">
        <v>22</v>
      </c>
      <c r="B61" s="63" t="s">
        <v>50</v>
      </c>
      <c r="C61" s="45" t="s">
        <v>15</v>
      </c>
      <c r="D61" s="22">
        <f>E61+F61+G61+I61+K61</f>
        <v>486899.41000000003</v>
      </c>
      <c r="E61" s="22">
        <v>120000</v>
      </c>
      <c r="F61" s="22">
        <v>148300</v>
      </c>
      <c r="G61" s="67">
        <v>168000</v>
      </c>
      <c r="H61" s="68"/>
      <c r="I61" s="67">
        <v>50599.41</v>
      </c>
      <c r="J61" s="68"/>
      <c r="K61" s="67"/>
      <c r="L61" s="68"/>
      <c r="M61" s="15"/>
      <c r="N61" s="15"/>
      <c r="O61" s="13"/>
      <c r="P61" s="76"/>
    </row>
    <row r="62" spans="1:18" ht="26.45" customHeight="1">
      <c r="A62" s="64"/>
      <c r="B62" s="64"/>
      <c r="C62" s="11" t="s">
        <v>17</v>
      </c>
      <c r="D62" s="15"/>
      <c r="E62" s="15"/>
      <c r="F62" s="15"/>
      <c r="G62" s="69"/>
      <c r="H62" s="70"/>
      <c r="I62" s="69"/>
      <c r="J62" s="70"/>
      <c r="K62" s="69"/>
      <c r="L62" s="70"/>
      <c r="M62" s="15" t="s">
        <v>23</v>
      </c>
      <c r="N62" s="15"/>
      <c r="O62" s="13"/>
      <c r="P62" s="76"/>
      <c r="R62" s="23"/>
    </row>
    <row r="63" spans="1:18" ht="27" customHeight="1">
      <c r="A63" s="65"/>
      <c r="B63" s="65"/>
      <c r="C63" s="51" t="s">
        <v>15</v>
      </c>
      <c r="D63" s="52">
        <f>E63+F63+G63+I63+K63</f>
        <v>119746.42000000001</v>
      </c>
      <c r="E63" s="52">
        <v>37000</v>
      </c>
      <c r="F63" s="52">
        <v>30238.55</v>
      </c>
      <c r="G63" s="71">
        <v>16648.72</v>
      </c>
      <c r="H63" s="72"/>
      <c r="I63" s="71">
        <v>35859.15</v>
      </c>
      <c r="J63" s="72"/>
      <c r="K63" s="71">
        <v>0</v>
      </c>
      <c r="L63" s="72"/>
      <c r="M63" s="15"/>
      <c r="N63" s="15"/>
      <c r="O63" s="13"/>
      <c r="P63" s="76"/>
      <c r="R63" s="23"/>
    </row>
    <row r="64" spans="1:18" ht="25.5">
      <c r="A64" s="63" t="s">
        <v>24</v>
      </c>
      <c r="B64" s="63" t="s">
        <v>42</v>
      </c>
      <c r="C64" s="43" t="s">
        <v>15</v>
      </c>
      <c r="D64" s="22">
        <f>E64+F64+G64+I64+K64</f>
        <v>0</v>
      </c>
      <c r="E64" s="22"/>
      <c r="F64" s="22"/>
      <c r="G64" s="67"/>
      <c r="H64" s="68"/>
      <c r="I64" s="67"/>
      <c r="J64" s="68"/>
      <c r="K64" s="67"/>
      <c r="L64" s="68"/>
      <c r="M64" s="16"/>
      <c r="N64" s="16"/>
      <c r="O64" s="12"/>
      <c r="P64" s="76"/>
    </row>
    <row r="65" spans="1:16" ht="27" customHeight="1">
      <c r="A65" s="64"/>
      <c r="B65" s="64"/>
      <c r="C65" s="6" t="s">
        <v>16</v>
      </c>
      <c r="D65" s="15"/>
      <c r="E65" s="15"/>
      <c r="F65" s="15"/>
      <c r="G65" s="69"/>
      <c r="H65" s="70"/>
      <c r="I65" s="69"/>
      <c r="J65" s="70"/>
      <c r="K65" s="69"/>
      <c r="L65" s="70"/>
      <c r="M65" s="18"/>
      <c r="N65" s="18"/>
      <c r="O65" s="13"/>
      <c r="P65" s="76"/>
    </row>
    <row r="66" spans="1:16" ht="25.5">
      <c r="A66" s="65"/>
      <c r="B66" s="65"/>
      <c r="C66" s="51" t="s">
        <v>17</v>
      </c>
      <c r="D66" s="52">
        <f>E66+F66+G66+I66+K66</f>
        <v>54833.53</v>
      </c>
      <c r="E66" s="52">
        <v>15089.85</v>
      </c>
      <c r="F66" s="52">
        <v>27515.040000000001</v>
      </c>
      <c r="G66" s="71">
        <v>12228.64</v>
      </c>
      <c r="H66" s="72"/>
      <c r="I66" s="71">
        <v>0</v>
      </c>
      <c r="J66" s="72"/>
      <c r="K66" s="71">
        <f>I66</f>
        <v>0</v>
      </c>
      <c r="L66" s="72"/>
      <c r="M66" s="15">
        <v>5000</v>
      </c>
      <c r="N66" s="15"/>
      <c r="O66" s="13"/>
      <c r="P66" s="76"/>
    </row>
    <row r="67" spans="1:16" ht="25.5">
      <c r="A67" s="90" t="s">
        <v>51</v>
      </c>
      <c r="B67" s="63" t="s">
        <v>44</v>
      </c>
      <c r="C67" s="43" t="s">
        <v>15</v>
      </c>
      <c r="D67" s="22">
        <f>E67+F67+G67+I67+K67</f>
        <v>399572.39</v>
      </c>
      <c r="E67" s="22"/>
      <c r="F67" s="44"/>
      <c r="G67" s="67">
        <v>399572.39</v>
      </c>
      <c r="H67" s="68"/>
      <c r="I67" s="67"/>
      <c r="J67" s="68"/>
      <c r="K67" s="67"/>
      <c r="L67" s="68"/>
      <c r="M67" s="16"/>
      <c r="N67" s="16"/>
      <c r="O67" s="13"/>
      <c r="P67" s="76"/>
    </row>
    <row r="68" spans="1:16" ht="27" customHeight="1">
      <c r="A68" s="90"/>
      <c r="B68" s="64"/>
      <c r="C68" s="6" t="s">
        <v>16</v>
      </c>
      <c r="D68" s="15"/>
      <c r="E68" s="15"/>
      <c r="F68" s="16"/>
      <c r="G68" s="69"/>
      <c r="H68" s="70"/>
      <c r="I68" s="69"/>
      <c r="J68" s="70"/>
      <c r="K68" s="69"/>
      <c r="L68" s="70"/>
      <c r="M68" s="16"/>
      <c r="N68" s="16"/>
      <c r="O68" s="13"/>
      <c r="P68" s="76"/>
    </row>
    <row r="69" spans="1:16" ht="25.5">
      <c r="A69" s="90"/>
      <c r="B69" s="65"/>
      <c r="C69" s="51" t="s">
        <v>17</v>
      </c>
      <c r="D69" s="52">
        <f>E69+F69+G69+I69+K69</f>
        <v>594257.84</v>
      </c>
      <c r="E69" s="52">
        <v>83</v>
      </c>
      <c r="F69" s="53">
        <v>83</v>
      </c>
      <c r="G69" s="71">
        <v>594071.09</v>
      </c>
      <c r="H69" s="72"/>
      <c r="I69" s="71">
        <v>20.75</v>
      </c>
      <c r="J69" s="72"/>
      <c r="K69" s="71">
        <v>0</v>
      </c>
      <c r="L69" s="72"/>
      <c r="M69" s="16"/>
      <c r="N69" s="16"/>
      <c r="O69" s="13"/>
      <c r="P69" s="76"/>
    </row>
    <row r="70" spans="1:16" ht="25.5">
      <c r="A70" s="90" t="s">
        <v>52</v>
      </c>
      <c r="B70" s="66" t="s">
        <v>62</v>
      </c>
      <c r="C70" s="43" t="s">
        <v>15</v>
      </c>
      <c r="D70" s="22">
        <f>E70+F70+G70+I70+K70</f>
        <v>550</v>
      </c>
      <c r="E70" s="22">
        <v>0</v>
      </c>
      <c r="F70" s="44"/>
      <c r="G70" s="67">
        <v>550</v>
      </c>
      <c r="H70" s="68"/>
      <c r="I70" s="67"/>
      <c r="J70" s="68"/>
      <c r="K70" s="67"/>
      <c r="L70" s="68"/>
      <c r="M70" s="16"/>
      <c r="N70" s="16"/>
      <c r="O70" s="13"/>
      <c r="P70" s="76"/>
    </row>
    <row r="71" spans="1:16" ht="28.15" customHeight="1">
      <c r="A71" s="90"/>
      <c r="B71" s="66"/>
      <c r="C71" s="6" t="s">
        <v>16</v>
      </c>
      <c r="D71" s="15"/>
      <c r="E71" s="15"/>
      <c r="F71" s="16"/>
      <c r="G71" s="69"/>
      <c r="H71" s="70"/>
      <c r="I71" s="69"/>
      <c r="J71" s="70"/>
      <c r="K71" s="69"/>
      <c r="L71" s="70"/>
      <c r="M71" s="16"/>
      <c r="N71" s="16"/>
      <c r="O71" s="13"/>
      <c r="P71" s="76"/>
    </row>
    <row r="72" spans="1:16" ht="25.5">
      <c r="A72" s="90"/>
      <c r="B72" s="66"/>
      <c r="C72" s="51" t="s">
        <v>17</v>
      </c>
      <c r="D72" s="52">
        <f>E72+F72+G72+I72+K72</f>
        <v>124489.33</v>
      </c>
      <c r="E72" s="52">
        <v>1410.78</v>
      </c>
      <c r="F72" s="53">
        <v>6450</v>
      </c>
      <c r="G72" s="71">
        <v>60628.55</v>
      </c>
      <c r="H72" s="72"/>
      <c r="I72" s="71">
        <v>56000</v>
      </c>
      <c r="J72" s="72"/>
      <c r="K72" s="71">
        <v>0</v>
      </c>
      <c r="L72" s="72"/>
      <c r="M72" s="16"/>
      <c r="N72" s="16"/>
      <c r="O72" s="13"/>
      <c r="P72" s="76"/>
    </row>
    <row r="73" spans="1:16" ht="25.5">
      <c r="A73" s="90" t="s">
        <v>53</v>
      </c>
      <c r="B73" s="66" t="s">
        <v>47</v>
      </c>
      <c r="C73" s="43" t="s">
        <v>15</v>
      </c>
      <c r="D73" s="22">
        <f>E73+F73+G73+I73+K73</f>
        <v>9900</v>
      </c>
      <c r="E73" s="22">
        <v>0</v>
      </c>
      <c r="F73" s="44">
        <v>9900</v>
      </c>
      <c r="G73" s="67"/>
      <c r="H73" s="68"/>
      <c r="I73" s="67"/>
      <c r="J73" s="68"/>
      <c r="K73" s="67"/>
      <c r="L73" s="68"/>
      <c r="M73" s="16"/>
      <c r="N73" s="16"/>
      <c r="O73" s="13"/>
      <c r="P73" s="76"/>
    </row>
    <row r="74" spans="1:16" ht="29.45" customHeight="1">
      <c r="A74" s="90"/>
      <c r="B74" s="66"/>
      <c r="C74" s="6" t="s">
        <v>16</v>
      </c>
      <c r="D74" s="15"/>
      <c r="E74" s="15"/>
      <c r="F74" s="16"/>
      <c r="G74" s="69"/>
      <c r="H74" s="70"/>
      <c r="I74" s="69"/>
      <c r="J74" s="70"/>
      <c r="K74" s="69"/>
      <c r="L74" s="70"/>
      <c r="M74" s="16"/>
      <c r="N74" s="16"/>
      <c r="O74" s="13"/>
      <c r="P74" s="76"/>
    </row>
    <row r="75" spans="1:16" ht="25.5">
      <c r="A75" s="90"/>
      <c r="B75" s="66"/>
      <c r="C75" s="51" t="s">
        <v>17</v>
      </c>
      <c r="D75" s="52">
        <f>E75+F75+G75+I75+K75</f>
        <v>66840.5</v>
      </c>
      <c r="E75" s="52">
        <v>7780.1</v>
      </c>
      <c r="F75" s="53">
        <v>0</v>
      </c>
      <c r="G75" s="71">
        <v>59060.4</v>
      </c>
      <c r="H75" s="72"/>
      <c r="I75" s="71">
        <v>0</v>
      </c>
      <c r="J75" s="72"/>
      <c r="K75" s="71">
        <v>0</v>
      </c>
      <c r="L75" s="72"/>
      <c r="M75" s="16"/>
      <c r="N75" s="16"/>
      <c r="O75" s="13"/>
      <c r="P75" s="76"/>
    </row>
    <row r="76" spans="1:16" ht="25.5">
      <c r="A76" s="66" t="s">
        <v>25</v>
      </c>
      <c r="B76" s="66" t="s">
        <v>33</v>
      </c>
      <c r="C76" s="43" t="s">
        <v>15</v>
      </c>
      <c r="D76" s="22">
        <f>E76+F76+G76+I76+K76</f>
        <v>0</v>
      </c>
      <c r="E76" s="22">
        <v>0</v>
      </c>
      <c r="F76" s="44"/>
      <c r="G76" s="67"/>
      <c r="H76" s="68"/>
      <c r="I76" s="67"/>
      <c r="J76" s="68"/>
      <c r="K76" s="67"/>
      <c r="L76" s="68"/>
      <c r="M76" s="16"/>
      <c r="N76" s="16"/>
      <c r="O76" s="13"/>
      <c r="P76" s="76"/>
    </row>
    <row r="77" spans="1:16" ht="26.45" customHeight="1">
      <c r="A77" s="66"/>
      <c r="B77" s="66"/>
      <c r="C77" s="6" t="s">
        <v>16</v>
      </c>
      <c r="D77" s="15"/>
      <c r="E77" s="15"/>
      <c r="F77" s="16"/>
      <c r="G77" s="69"/>
      <c r="H77" s="70"/>
      <c r="I77" s="69"/>
      <c r="J77" s="70"/>
      <c r="K77" s="69"/>
      <c r="L77" s="70"/>
      <c r="M77" s="16"/>
      <c r="N77" s="16"/>
      <c r="O77" s="13"/>
      <c r="P77" s="76"/>
    </row>
    <row r="78" spans="1:16" ht="25.5">
      <c r="A78" s="66"/>
      <c r="B78" s="66"/>
      <c r="C78" s="51" t="s">
        <v>17</v>
      </c>
      <c r="D78" s="52">
        <f>E78+F78+G78+I78+K78</f>
        <v>0</v>
      </c>
      <c r="E78" s="52">
        <v>0</v>
      </c>
      <c r="F78" s="53"/>
      <c r="G78" s="71"/>
      <c r="H78" s="72"/>
      <c r="I78" s="71"/>
      <c r="J78" s="72"/>
      <c r="K78" s="71"/>
      <c r="L78" s="72"/>
      <c r="M78" s="16"/>
      <c r="N78" s="16"/>
      <c r="O78" s="13"/>
      <c r="P78" s="76"/>
    </row>
    <row r="79" spans="1:16" ht="25.5">
      <c r="A79" s="66" t="s">
        <v>26</v>
      </c>
      <c r="B79" s="66" t="s">
        <v>41</v>
      </c>
      <c r="C79" s="43" t="s">
        <v>15</v>
      </c>
      <c r="D79" s="22">
        <f>E79+F79+G79+I79+K79</f>
        <v>0</v>
      </c>
      <c r="E79" s="22"/>
      <c r="F79" s="44"/>
      <c r="G79" s="67"/>
      <c r="H79" s="68"/>
      <c r="I79" s="67"/>
      <c r="J79" s="68"/>
      <c r="K79" s="67"/>
      <c r="L79" s="68"/>
      <c r="M79" s="16"/>
      <c r="N79" s="16"/>
      <c r="O79" s="13"/>
      <c r="P79" s="76"/>
    </row>
    <row r="80" spans="1:16" ht="29.45" customHeight="1">
      <c r="A80" s="66"/>
      <c r="B80" s="66"/>
      <c r="C80" s="6" t="s">
        <v>16</v>
      </c>
      <c r="D80" s="15"/>
      <c r="E80" s="15"/>
      <c r="F80" s="16"/>
      <c r="G80" s="69"/>
      <c r="H80" s="70"/>
      <c r="I80" s="69"/>
      <c r="J80" s="70"/>
      <c r="K80" s="69"/>
      <c r="L80" s="70"/>
      <c r="M80" s="16"/>
      <c r="N80" s="16"/>
      <c r="O80" s="13"/>
      <c r="P80" s="76"/>
    </row>
    <row r="81" spans="1:16" ht="26.45" customHeight="1">
      <c r="A81" s="66"/>
      <c r="B81" s="66"/>
      <c r="C81" s="51" t="s">
        <v>17</v>
      </c>
      <c r="D81" s="52">
        <f>E81+F81+G81+I81+K81</f>
        <v>7642.92</v>
      </c>
      <c r="E81" s="52">
        <v>0</v>
      </c>
      <c r="F81" s="53">
        <v>0</v>
      </c>
      <c r="G81" s="71">
        <v>7642.92</v>
      </c>
      <c r="H81" s="72"/>
      <c r="I81" s="71">
        <v>0</v>
      </c>
      <c r="J81" s="72"/>
      <c r="K81" s="71">
        <v>0</v>
      </c>
      <c r="L81" s="72"/>
      <c r="M81" s="16" t="s">
        <v>27</v>
      </c>
      <c r="N81" s="16"/>
      <c r="O81" s="13"/>
      <c r="P81" s="76"/>
    </row>
    <row r="82" spans="1:16" ht="25.5">
      <c r="A82" s="63" t="s">
        <v>54</v>
      </c>
      <c r="B82" s="63" t="s">
        <v>43</v>
      </c>
      <c r="C82" s="43" t="s">
        <v>15</v>
      </c>
      <c r="D82" s="22">
        <f>E82+F82+G82+I82+K82</f>
        <v>565692</v>
      </c>
      <c r="E82" s="22">
        <v>295092</v>
      </c>
      <c r="F82" s="22">
        <v>201700</v>
      </c>
      <c r="G82" s="67">
        <v>68900</v>
      </c>
      <c r="H82" s="68"/>
      <c r="I82" s="67"/>
      <c r="J82" s="68"/>
      <c r="K82" s="67"/>
      <c r="L82" s="68"/>
      <c r="M82" s="1"/>
      <c r="N82" s="1"/>
      <c r="O82" s="1"/>
      <c r="P82" s="76"/>
    </row>
    <row r="83" spans="1:16" ht="25.15" customHeight="1">
      <c r="A83" s="64"/>
      <c r="B83" s="64"/>
      <c r="C83" s="11" t="s">
        <v>16</v>
      </c>
      <c r="D83" s="15"/>
      <c r="E83" s="15"/>
      <c r="F83" s="15"/>
      <c r="G83" s="69"/>
      <c r="H83" s="70"/>
      <c r="I83" s="69"/>
      <c r="J83" s="70"/>
      <c r="K83" s="69"/>
      <c r="L83" s="70"/>
      <c r="M83" s="9"/>
      <c r="N83" s="9"/>
      <c r="O83" s="9"/>
      <c r="P83" s="76"/>
    </row>
    <row r="84" spans="1:16" ht="25.5">
      <c r="A84" s="65"/>
      <c r="B84" s="65"/>
      <c r="C84" s="51" t="s">
        <v>17</v>
      </c>
      <c r="D84" s="52">
        <f>E84+F84+G84+I84+K84</f>
        <v>160000</v>
      </c>
      <c r="E84" s="52">
        <v>160000</v>
      </c>
      <c r="F84" s="52">
        <v>0</v>
      </c>
      <c r="G84" s="71">
        <v>0</v>
      </c>
      <c r="H84" s="72"/>
      <c r="I84" s="71">
        <v>0</v>
      </c>
      <c r="J84" s="72"/>
      <c r="K84" s="71">
        <v>0</v>
      </c>
      <c r="L84" s="72"/>
      <c r="P84" s="76"/>
    </row>
    <row r="85" spans="1:16" ht="25.5">
      <c r="A85" s="63" t="s">
        <v>55</v>
      </c>
      <c r="B85" s="63" t="s">
        <v>45</v>
      </c>
      <c r="C85" s="43" t="s">
        <v>15</v>
      </c>
      <c r="D85" s="22">
        <f>E85+F85+G85+I85+K85</f>
        <v>0</v>
      </c>
      <c r="E85" s="22"/>
      <c r="F85" s="22"/>
      <c r="G85" s="67"/>
      <c r="H85" s="68"/>
      <c r="I85" s="67"/>
      <c r="J85" s="68"/>
      <c r="K85" s="67"/>
      <c r="L85" s="68"/>
      <c r="P85" s="76"/>
    </row>
    <row r="86" spans="1:16" ht="24" customHeight="1">
      <c r="A86" s="64"/>
      <c r="B86" s="64"/>
      <c r="C86" s="11" t="s">
        <v>16</v>
      </c>
      <c r="D86" s="15"/>
      <c r="E86" s="15"/>
      <c r="F86" s="15"/>
      <c r="G86" s="69"/>
      <c r="H86" s="70"/>
      <c r="I86" s="69"/>
      <c r="J86" s="70"/>
      <c r="K86" s="69"/>
      <c r="L86" s="70"/>
      <c r="P86" s="76"/>
    </row>
    <row r="87" spans="1:16" ht="25.5">
      <c r="A87" s="65"/>
      <c r="B87" s="65"/>
      <c r="C87" s="51" t="s">
        <v>17</v>
      </c>
      <c r="D87" s="52">
        <f>E87+F87+G87+I87+K87</f>
        <v>24570</v>
      </c>
      <c r="E87" s="52">
        <v>24570</v>
      </c>
      <c r="F87" s="52">
        <v>0</v>
      </c>
      <c r="G87" s="71">
        <v>0</v>
      </c>
      <c r="H87" s="72"/>
      <c r="I87" s="71">
        <v>0</v>
      </c>
      <c r="J87" s="72"/>
      <c r="K87" s="71">
        <f>I87</f>
        <v>0</v>
      </c>
      <c r="L87" s="72"/>
      <c r="P87" s="76"/>
    </row>
    <row r="88" spans="1:16" ht="25.5">
      <c r="A88" s="106" t="s">
        <v>56</v>
      </c>
      <c r="B88" s="63" t="s">
        <v>46</v>
      </c>
      <c r="C88" s="43" t="s">
        <v>15</v>
      </c>
      <c r="D88" s="22">
        <f>E88+F88+G88+I88+K88</f>
        <v>0</v>
      </c>
      <c r="E88" s="22">
        <f>+F88+G88+I88+K88</f>
        <v>0</v>
      </c>
      <c r="F88" s="22"/>
      <c r="G88" s="67"/>
      <c r="H88" s="68"/>
      <c r="I88" s="67"/>
      <c r="J88" s="68"/>
      <c r="K88" s="67"/>
      <c r="L88" s="68"/>
      <c r="P88" s="76"/>
    </row>
    <row r="89" spans="1:16" ht="23.45" customHeight="1">
      <c r="A89" s="107"/>
      <c r="B89" s="64"/>
      <c r="C89" s="11" t="s">
        <v>16</v>
      </c>
      <c r="D89" s="15"/>
      <c r="E89" s="15"/>
      <c r="F89" s="15"/>
      <c r="G89" s="69"/>
      <c r="H89" s="70"/>
      <c r="I89" s="69"/>
      <c r="J89" s="70"/>
      <c r="K89" s="69"/>
      <c r="L89" s="70"/>
      <c r="P89" s="76"/>
    </row>
    <row r="90" spans="1:16" ht="25.5">
      <c r="A90" s="108"/>
      <c r="B90" s="65"/>
      <c r="C90" s="51" t="s">
        <v>17</v>
      </c>
      <c r="D90" s="52">
        <f>E90+F90+G90+I90+K90</f>
        <v>0</v>
      </c>
      <c r="E90" s="52">
        <v>0</v>
      </c>
      <c r="F90" s="52">
        <v>0</v>
      </c>
      <c r="G90" s="71">
        <v>0</v>
      </c>
      <c r="H90" s="72"/>
      <c r="I90" s="71">
        <v>0</v>
      </c>
      <c r="J90" s="72"/>
      <c r="K90" s="71">
        <v>0</v>
      </c>
      <c r="L90" s="72"/>
      <c r="P90" s="76"/>
    </row>
    <row r="91" spans="1:16" ht="25.5">
      <c r="A91" s="106" t="s">
        <v>57</v>
      </c>
      <c r="B91" s="63" t="s">
        <v>49</v>
      </c>
      <c r="C91" s="43" t="s">
        <v>15</v>
      </c>
      <c r="D91" s="22">
        <f>E91+F91+G91+I91+K91</f>
        <v>0</v>
      </c>
      <c r="E91" s="22"/>
      <c r="F91" s="22"/>
      <c r="G91" s="67"/>
      <c r="H91" s="68"/>
      <c r="I91" s="67"/>
      <c r="J91" s="68"/>
      <c r="K91" s="67"/>
      <c r="L91" s="68"/>
      <c r="P91" s="76"/>
    </row>
    <row r="92" spans="1:16" ht="24" customHeight="1">
      <c r="A92" s="107"/>
      <c r="B92" s="64"/>
      <c r="C92" s="11" t="s">
        <v>16</v>
      </c>
      <c r="D92" s="15"/>
      <c r="E92" s="15"/>
      <c r="F92" s="15"/>
      <c r="G92" s="69"/>
      <c r="H92" s="70"/>
      <c r="I92" s="69"/>
      <c r="J92" s="70"/>
      <c r="K92" s="69"/>
      <c r="L92" s="70"/>
      <c r="P92" s="76"/>
    </row>
    <row r="93" spans="1:16" ht="25.5">
      <c r="A93" s="108"/>
      <c r="B93" s="65"/>
      <c r="C93" s="51" t="s">
        <v>17</v>
      </c>
      <c r="D93" s="52">
        <f>E93+F93+G93+I93+K93</f>
        <v>0</v>
      </c>
      <c r="E93" s="52">
        <v>0</v>
      </c>
      <c r="F93" s="52">
        <v>0</v>
      </c>
      <c r="G93" s="71">
        <v>0</v>
      </c>
      <c r="H93" s="72"/>
      <c r="I93" s="71">
        <v>0</v>
      </c>
      <c r="J93" s="72"/>
      <c r="K93" s="71">
        <v>0</v>
      </c>
      <c r="L93" s="72"/>
      <c r="P93" s="76"/>
    </row>
    <row r="94" spans="1:16" ht="25.5">
      <c r="A94" s="106" t="s">
        <v>58</v>
      </c>
      <c r="B94" s="63" t="s">
        <v>81</v>
      </c>
      <c r="C94" s="43" t="s">
        <v>15</v>
      </c>
      <c r="D94" s="22">
        <f>E94+F94+G94+I94+K94</f>
        <v>741490</v>
      </c>
      <c r="E94" s="22">
        <f>741490</f>
        <v>741490</v>
      </c>
      <c r="F94" s="22"/>
      <c r="G94" s="67"/>
      <c r="H94" s="68"/>
      <c r="I94" s="67"/>
      <c r="J94" s="68"/>
      <c r="K94" s="67"/>
      <c r="L94" s="68"/>
      <c r="P94" s="76"/>
    </row>
    <row r="95" spans="1:16" ht="28.15" customHeight="1">
      <c r="A95" s="107"/>
      <c r="B95" s="64"/>
      <c r="C95" s="11" t="s">
        <v>16</v>
      </c>
      <c r="D95" s="15"/>
      <c r="E95" s="15"/>
      <c r="F95" s="15"/>
      <c r="G95" s="69"/>
      <c r="H95" s="70"/>
      <c r="I95" s="69"/>
      <c r="J95" s="70"/>
      <c r="K95" s="69"/>
      <c r="L95" s="70"/>
      <c r="P95" s="76"/>
    </row>
    <row r="96" spans="1:16" ht="25.5">
      <c r="A96" s="108"/>
      <c r="B96" s="65"/>
      <c r="C96" s="51" t="s">
        <v>17</v>
      </c>
      <c r="D96" s="52">
        <f>E96+F96+G96+I96+K96</f>
        <v>375009.45</v>
      </c>
      <c r="E96" s="52">
        <f>225009.45+75000+75000</f>
        <v>375009.45</v>
      </c>
      <c r="F96" s="52">
        <v>0</v>
      </c>
      <c r="G96" s="71">
        <v>0</v>
      </c>
      <c r="H96" s="72"/>
      <c r="I96" s="71">
        <v>0</v>
      </c>
      <c r="J96" s="72"/>
      <c r="K96" s="71">
        <v>0</v>
      </c>
      <c r="L96" s="72"/>
      <c r="P96" s="76"/>
    </row>
    <row r="97" spans="1:18" ht="25.5">
      <c r="A97" s="106" t="s">
        <v>59</v>
      </c>
      <c r="B97" s="63" t="s">
        <v>71</v>
      </c>
      <c r="C97" s="43" t="s">
        <v>15</v>
      </c>
      <c r="D97" s="22">
        <f>E97+F97+G97+I97+K97</f>
        <v>0</v>
      </c>
      <c r="E97" s="22"/>
      <c r="F97" s="22"/>
      <c r="G97" s="67"/>
      <c r="H97" s="68"/>
      <c r="I97" s="67"/>
      <c r="J97" s="68"/>
      <c r="K97" s="67"/>
      <c r="L97" s="68"/>
      <c r="P97" s="76"/>
    </row>
    <row r="98" spans="1:18" ht="25.15" customHeight="1">
      <c r="A98" s="107"/>
      <c r="B98" s="64"/>
      <c r="C98" s="11" t="s">
        <v>16</v>
      </c>
      <c r="D98" s="15"/>
      <c r="E98" s="15"/>
      <c r="F98" s="15"/>
      <c r="G98" s="69"/>
      <c r="H98" s="70"/>
      <c r="I98" s="69"/>
      <c r="J98" s="70"/>
      <c r="K98" s="69"/>
      <c r="L98" s="70"/>
      <c r="P98" s="76"/>
    </row>
    <row r="99" spans="1:18" ht="25.5">
      <c r="A99" s="108"/>
      <c r="B99" s="65"/>
      <c r="C99" s="51" t="s">
        <v>17</v>
      </c>
      <c r="D99" s="52">
        <f>E99+F99+G99+I99+K99</f>
        <v>0</v>
      </c>
      <c r="E99" s="52">
        <v>0</v>
      </c>
      <c r="F99" s="52">
        <v>0</v>
      </c>
      <c r="G99" s="71">
        <v>0</v>
      </c>
      <c r="H99" s="72"/>
      <c r="I99" s="71">
        <v>0</v>
      </c>
      <c r="J99" s="72"/>
      <c r="K99" s="71">
        <v>0</v>
      </c>
      <c r="L99" s="72"/>
      <c r="P99" s="76"/>
    </row>
    <row r="100" spans="1:18" ht="25.5">
      <c r="A100" s="106" t="s">
        <v>60</v>
      </c>
      <c r="B100" s="63" t="s">
        <v>48</v>
      </c>
      <c r="C100" s="43" t="s">
        <v>15</v>
      </c>
      <c r="D100" s="22">
        <f>E100+F100+G100+I100+K100</f>
        <v>0</v>
      </c>
      <c r="E100" s="22"/>
      <c r="F100" s="22"/>
      <c r="G100" s="67"/>
      <c r="H100" s="68"/>
      <c r="I100" s="67"/>
      <c r="J100" s="68"/>
      <c r="K100" s="67"/>
      <c r="L100" s="68"/>
      <c r="P100" s="76"/>
    </row>
    <row r="101" spans="1:18" ht="25.9" customHeight="1">
      <c r="A101" s="107"/>
      <c r="B101" s="64"/>
      <c r="C101" s="11" t="s">
        <v>16</v>
      </c>
      <c r="D101" s="15"/>
      <c r="E101" s="15"/>
      <c r="F101" s="15"/>
      <c r="G101" s="69"/>
      <c r="H101" s="70"/>
      <c r="I101" s="69"/>
      <c r="J101" s="70"/>
      <c r="K101" s="69"/>
      <c r="L101" s="70"/>
      <c r="P101" s="76"/>
    </row>
    <row r="102" spans="1:18" ht="25.5">
      <c r="A102" s="108"/>
      <c r="B102" s="65"/>
      <c r="C102" s="51" t="s">
        <v>17</v>
      </c>
      <c r="D102" s="52">
        <f>E102+F102+G102+I102+K102</f>
        <v>809.12</v>
      </c>
      <c r="E102" s="52">
        <v>809.12</v>
      </c>
      <c r="F102" s="52">
        <v>0</v>
      </c>
      <c r="G102" s="71">
        <v>0</v>
      </c>
      <c r="H102" s="72"/>
      <c r="I102" s="71">
        <v>0</v>
      </c>
      <c r="J102" s="72"/>
      <c r="K102" s="71">
        <f>G102</f>
        <v>0</v>
      </c>
      <c r="L102" s="72"/>
      <c r="P102" s="76"/>
    </row>
    <row r="103" spans="1:18" ht="25.5">
      <c r="A103" s="106" t="s">
        <v>63</v>
      </c>
      <c r="B103" s="63" t="s">
        <v>69</v>
      </c>
      <c r="C103" s="43" t="s">
        <v>15</v>
      </c>
      <c r="D103" s="22">
        <f>E103+F103+G103+I103+K103</f>
        <v>0</v>
      </c>
      <c r="E103" s="22"/>
      <c r="F103" s="22"/>
      <c r="G103" s="67"/>
      <c r="H103" s="68"/>
      <c r="I103" s="67"/>
      <c r="J103" s="68"/>
      <c r="K103" s="67"/>
      <c r="L103" s="68"/>
      <c r="P103" s="26"/>
    </row>
    <row r="104" spans="1:18" ht="27" customHeight="1">
      <c r="A104" s="107"/>
      <c r="B104" s="64"/>
      <c r="C104" s="25" t="s">
        <v>16</v>
      </c>
      <c r="D104" s="15"/>
      <c r="E104" s="15"/>
      <c r="F104" s="15"/>
      <c r="G104" s="69"/>
      <c r="H104" s="70"/>
      <c r="I104" s="69"/>
      <c r="J104" s="70"/>
      <c r="K104" s="69"/>
      <c r="L104" s="70"/>
      <c r="P104" s="26"/>
    </row>
    <row r="105" spans="1:18" ht="25.5">
      <c r="A105" s="108"/>
      <c r="B105" s="65"/>
      <c r="C105" s="51" t="s">
        <v>17</v>
      </c>
      <c r="D105" s="52">
        <f>E105+F105+G105+I105+K105</f>
        <v>0</v>
      </c>
      <c r="E105" s="52">
        <v>0</v>
      </c>
      <c r="F105" s="52">
        <v>0</v>
      </c>
      <c r="G105" s="71">
        <v>0</v>
      </c>
      <c r="H105" s="72"/>
      <c r="I105" s="71">
        <v>0</v>
      </c>
      <c r="J105" s="72"/>
      <c r="K105" s="71">
        <f>G105</f>
        <v>0</v>
      </c>
      <c r="L105" s="72"/>
      <c r="P105" s="26"/>
    </row>
    <row r="106" spans="1:18" ht="15.6" customHeight="1">
      <c r="A106" s="109" t="s">
        <v>83</v>
      </c>
      <c r="B106" s="110"/>
      <c r="C106" s="110"/>
      <c r="D106" s="110"/>
      <c r="E106" s="110"/>
      <c r="F106" s="110"/>
      <c r="G106" s="110"/>
      <c r="H106" s="110"/>
      <c r="I106" s="110"/>
      <c r="J106" s="110"/>
      <c r="K106" s="110"/>
      <c r="L106" s="110"/>
      <c r="M106" s="110"/>
      <c r="N106" s="110"/>
      <c r="O106" s="110"/>
      <c r="P106" s="111"/>
    </row>
    <row r="107" spans="1:18" ht="33.75" customHeight="1">
      <c r="A107" s="98" t="s">
        <v>84</v>
      </c>
      <c r="B107" s="63" t="s">
        <v>85</v>
      </c>
      <c r="C107" s="38" t="s">
        <v>15</v>
      </c>
      <c r="D107" s="42">
        <f>D110+D113+D116</f>
        <v>100000</v>
      </c>
      <c r="E107" s="42">
        <f>E110+E113+E116</f>
        <v>50000</v>
      </c>
      <c r="F107" s="40">
        <f>F110+F113+F116</f>
        <v>25000</v>
      </c>
      <c r="G107" s="88">
        <f>G110+G113+G116</f>
        <v>25000</v>
      </c>
      <c r="H107" s="89"/>
      <c r="I107" s="88">
        <f>I110+I113+I116</f>
        <v>0</v>
      </c>
      <c r="J107" s="89"/>
      <c r="K107" s="88">
        <f>K110+K113+K116</f>
        <v>0</v>
      </c>
      <c r="L107" s="89"/>
      <c r="M107" s="16"/>
      <c r="N107" s="16"/>
      <c r="O107" s="12"/>
      <c r="P107" s="35"/>
    </row>
    <row r="108" spans="1:18" ht="28.9" customHeight="1">
      <c r="A108" s="99"/>
      <c r="B108" s="64"/>
      <c r="C108" s="37" t="s">
        <v>16</v>
      </c>
      <c r="D108" s="17"/>
      <c r="E108" s="17"/>
      <c r="F108" s="15"/>
      <c r="G108" s="69"/>
      <c r="H108" s="70"/>
      <c r="I108" s="69"/>
      <c r="J108" s="70"/>
      <c r="K108" s="69"/>
      <c r="L108" s="70"/>
      <c r="M108" s="15">
        <v>50000</v>
      </c>
      <c r="N108" s="15"/>
      <c r="O108" s="12"/>
      <c r="P108" s="35"/>
    </row>
    <row r="109" spans="1:18" ht="29.25" customHeight="1">
      <c r="A109" s="100"/>
      <c r="B109" s="65"/>
      <c r="C109" s="47" t="s">
        <v>17</v>
      </c>
      <c r="D109" s="50">
        <f>D112+D115+D118</f>
        <v>0</v>
      </c>
      <c r="E109" s="50">
        <f>E112+E115+E118</f>
        <v>0</v>
      </c>
      <c r="F109" s="48">
        <f>F112+F115+F118</f>
        <v>0</v>
      </c>
      <c r="G109" s="86">
        <f>G112+G115+G118</f>
        <v>0</v>
      </c>
      <c r="H109" s="87"/>
      <c r="I109" s="86">
        <f>I112+I115+I118</f>
        <v>0</v>
      </c>
      <c r="J109" s="87"/>
      <c r="K109" s="86">
        <f>K112+K115+K118</f>
        <v>0</v>
      </c>
      <c r="L109" s="87"/>
      <c r="M109" s="16"/>
      <c r="N109" s="16"/>
      <c r="O109" s="12"/>
      <c r="P109" s="35"/>
      <c r="R109" s="23"/>
    </row>
    <row r="110" spans="1:18" ht="30.75" customHeight="1">
      <c r="A110" s="63" t="s">
        <v>86</v>
      </c>
      <c r="B110" s="63" t="s">
        <v>35</v>
      </c>
      <c r="C110" s="43" t="s">
        <v>15</v>
      </c>
      <c r="D110" s="22">
        <f>E110+F110+G110+I110+K110</f>
        <v>50000</v>
      </c>
      <c r="E110" s="22">
        <v>0</v>
      </c>
      <c r="F110" s="22">
        <v>25000</v>
      </c>
      <c r="G110" s="67">
        <v>25000</v>
      </c>
      <c r="H110" s="68"/>
      <c r="I110" s="67"/>
      <c r="J110" s="68"/>
      <c r="K110" s="67"/>
      <c r="L110" s="68"/>
      <c r="M110" s="15"/>
      <c r="N110" s="15"/>
      <c r="O110" s="13"/>
      <c r="P110" s="35"/>
    </row>
    <row r="111" spans="1:18" ht="25.5" customHeight="1">
      <c r="A111" s="64"/>
      <c r="B111" s="64"/>
      <c r="C111" s="37" t="s">
        <v>16</v>
      </c>
      <c r="D111" s="22">
        <f t="shared" ref="D111:D118" si="0">E111+F111+G111+I111+K111</f>
        <v>0</v>
      </c>
      <c r="E111" s="15"/>
      <c r="F111" s="15"/>
      <c r="G111" s="69"/>
      <c r="H111" s="70"/>
      <c r="I111" s="69"/>
      <c r="J111" s="70"/>
      <c r="K111" s="69"/>
      <c r="L111" s="70"/>
      <c r="M111" s="15" t="s">
        <v>23</v>
      </c>
      <c r="N111" s="15"/>
      <c r="O111" s="13"/>
      <c r="P111" s="35"/>
      <c r="R111" s="23"/>
    </row>
    <row r="112" spans="1:18" ht="27" customHeight="1">
      <c r="A112" s="65"/>
      <c r="B112" s="65"/>
      <c r="C112" s="51" t="s">
        <v>17</v>
      </c>
      <c r="D112" s="22">
        <f t="shared" si="0"/>
        <v>0</v>
      </c>
      <c r="E112" s="52">
        <v>0</v>
      </c>
      <c r="F112" s="52">
        <v>0</v>
      </c>
      <c r="G112" s="71">
        <v>0</v>
      </c>
      <c r="H112" s="72"/>
      <c r="I112" s="71">
        <v>0</v>
      </c>
      <c r="J112" s="72"/>
      <c r="K112" s="71">
        <v>0</v>
      </c>
      <c r="L112" s="72"/>
      <c r="M112" s="15"/>
      <c r="N112" s="15"/>
      <c r="O112" s="13"/>
      <c r="P112" s="35"/>
      <c r="R112" s="23"/>
    </row>
    <row r="113" spans="1:18" ht="30.75" customHeight="1">
      <c r="A113" s="63" t="s">
        <v>92</v>
      </c>
      <c r="B113" s="66" t="s">
        <v>47</v>
      </c>
      <c r="C113" s="43" t="s">
        <v>15</v>
      </c>
      <c r="D113" s="22">
        <f t="shared" si="0"/>
        <v>37632</v>
      </c>
      <c r="E113" s="22">
        <v>37632</v>
      </c>
      <c r="F113" s="22"/>
      <c r="G113" s="67"/>
      <c r="H113" s="68"/>
      <c r="I113" s="67"/>
      <c r="J113" s="68"/>
      <c r="K113" s="67"/>
      <c r="L113" s="68"/>
      <c r="M113" s="15"/>
      <c r="N113" s="15"/>
      <c r="O113" s="13"/>
      <c r="P113" s="35"/>
    </row>
    <row r="114" spans="1:18" ht="24.6" customHeight="1">
      <c r="A114" s="64"/>
      <c r="B114" s="66"/>
      <c r="C114" s="37" t="s">
        <v>16</v>
      </c>
      <c r="D114" s="22">
        <f t="shared" si="0"/>
        <v>0</v>
      </c>
      <c r="E114" s="15"/>
      <c r="F114" s="15"/>
      <c r="G114" s="69"/>
      <c r="H114" s="70"/>
      <c r="I114" s="69"/>
      <c r="J114" s="70"/>
      <c r="K114" s="69"/>
      <c r="L114" s="70"/>
      <c r="M114" s="15" t="s">
        <v>23</v>
      </c>
      <c r="N114" s="15"/>
      <c r="O114" s="13"/>
      <c r="P114" s="35"/>
      <c r="R114" s="23"/>
    </row>
    <row r="115" spans="1:18" ht="27" customHeight="1">
      <c r="A115" s="65"/>
      <c r="B115" s="66"/>
      <c r="C115" s="51" t="s">
        <v>17</v>
      </c>
      <c r="D115" s="22">
        <f t="shared" si="0"/>
        <v>0</v>
      </c>
      <c r="E115" s="52">
        <v>0</v>
      </c>
      <c r="F115" s="52">
        <v>0</v>
      </c>
      <c r="G115" s="71">
        <v>0</v>
      </c>
      <c r="H115" s="72"/>
      <c r="I115" s="71">
        <v>0</v>
      </c>
      <c r="J115" s="72"/>
      <c r="K115" s="71">
        <v>0</v>
      </c>
      <c r="L115" s="72"/>
      <c r="M115" s="15"/>
      <c r="N115" s="15"/>
      <c r="O115" s="13"/>
      <c r="P115" s="35"/>
      <c r="R115" s="23"/>
    </row>
    <row r="116" spans="1:18" ht="30.75" customHeight="1">
      <c r="A116" s="63" t="s">
        <v>93</v>
      </c>
      <c r="B116" s="66" t="s">
        <v>62</v>
      </c>
      <c r="C116" s="43" t="s">
        <v>15</v>
      </c>
      <c r="D116" s="22">
        <f t="shared" si="0"/>
        <v>12368</v>
      </c>
      <c r="E116" s="22">
        <v>12368</v>
      </c>
      <c r="F116" s="22">
        <v>0</v>
      </c>
      <c r="G116" s="67"/>
      <c r="H116" s="68"/>
      <c r="I116" s="67"/>
      <c r="J116" s="68"/>
      <c r="K116" s="67"/>
      <c r="L116" s="68"/>
      <c r="M116" s="15"/>
      <c r="N116" s="15"/>
      <c r="O116" s="13"/>
      <c r="P116" s="35"/>
    </row>
    <row r="117" spans="1:18" ht="25.15" customHeight="1">
      <c r="A117" s="64"/>
      <c r="B117" s="66"/>
      <c r="C117" s="37" t="s">
        <v>16</v>
      </c>
      <c r="D117" s="22">
        <f t="shared" si="0"/>
        <v>0</v>
      </c>
      <c r="E117" s="15"/>
      <c r="F117" s="15"/>
      <c r="G117" s="69"/>
      <c r="H117" s="70"/>
      <c r="I117" s="69"/>
      <c r="J117" s="70"/>
      <c r="K117" s="69"/>
      <c r="L117" s="70"/>
      <c r="M117" s="15" t="s">
        <v>23</v>
      </c>
      <c r="N117" s="15"/>
      <c r="O117" s="13"/>
      <c r="P117" s="35"/>
      <c r="R117" s="23"/>
    </row>
    <row r="118" spans="1:18" ht="27" customHeight="1">
      <c r="A118" s="65"/>
      <c r="B118" s="66"/>
      <c r="C118" s="51" t="s">
        <v>17</v>
      </c>
      <c r="D118" s="22">
        <f t="shared" si="0"/>
        <v>0</v>
      </c>
      <c r="E118" s="52">
        <v>0</v>
      </c>
      <c r="F118" s="52">
        <v>0</v>
      </c>
      <c r="G118" s="71">
        <v>0</v>
      </c>
      <c r="H118" s="72"/>
      <c r="I118" s="71">
        <v>0</v>
      </c>
      <c r="J118" s="72"/>
      <c r="K118" s="71">
        <v>0</v>
      </c>
      <c r="L118" s="72"/>
      <c r="M118" s="15"/>
      <c r="N118" s="15"/>
      <c r="O118" s="13"/>
      <c r="P118" s="35"/>
      <c r="R118" s="23"/>
    </row>
    <row r="119" spans="1:18" ht="14.45" customHeight="1">
      <c r="A119" s="109" t="s">
        <v>87</v>
      </c>
      <c r="B119" s="110"/>
      <c r="C119" s="110"/>
      <c r="D119" s="110"/>
      <c r="E119" s="110"/>
      <c r="F119" s="110"/>
      <c r="G119" s="110"/>
      <c r="H119" s="110"/>
      <c r="I119" s="110"/>
      <c r="J119" s="110"/>
      <c r="K119" s="110"/>
      <c r="L119" s="110"/>
      <c r="M119" s="110"/>
      <c r="N119" s="110"/>
      <c r="O119" s="110"/>
      <c r="P119" s="111"/>
    </row>
    <row r="120" spans="1:18" ht="28.15" customHeight="1">
      <c r="A120" s="98" t="s">
        <v>88</v>
      </c>
      <c r="B120" s="63" t="s">
        <v>89</v>
      </c>
      <c r="C120" s="38" t="s">
        <v>15</v>
      </c>
      <c r="D120" s="42">
        <f>D123+D126+D129+D132+D135</f>
        <v>251508</v>
      </c>
      <c r="E120" s="42">
        <f>E123+E126</f>
        <v>34908</v>
      </c>
      <c r="F120" s="40">
        <f>F123+F126+F129+F132</f>
        <v>65100</v>
      </c>
      <c r="G120" s="88">
        <f>G123+G126+G129+G132+G135</f>
        <v>113000</v>
      </c>
      <c r="H120" s="89"/>
      <c r="I120" s="88">
        <f>I123+I126+I129+I132+I135</f>
        <v>38500</v>
      </c>
      <c r="J120" s="89"/>
      <c r="K120" s="88">
        <f>K123+K126</f>
        <v>0</v>
      </c>
      <c r="L120" s="89"/>
      <c r="M120" s="16"/>
      <c r="N120" s="16"/>
      <c r="O120" s="12"/>
      <c r="P120" s="35"/>
    </row>
    <row r="121" spans="1:18" ht="26.45" customHeight="1">
      <c r="A121" s="99"/>
      <c r="B121" s="64"/>
      <c r="C121" s="37" t="s">
        <v>16</v>
      </c>
      <c r="D121" s="17"/>
      <c r="E121" s="17"/>
      <c r="F121" s="15"/>
      <c r="G121" s="69"/>
      <c r="H121" s="70"/>
      <c r="I121" s="69"/>
      <c r="J121" s="70"/>
      <c r="K121" s="69"/>
      <c r="L121" s="70"/>
      <c r="M121" s="15">
        <v>50000</v>
      </c>
      <c r="N121" s="15"/>
      <c r="O121" s="12"/>
      <c r="P121" s="35"/>
    </row>
    <row r="122" spans="1:18" ht="29.25" customHeight="1">
      <c r="A122" s="100"/>
      <c r="B122" s="65"/>
      <c r="C122" s="47" t="s">
        <v>17</v>
      </c>
      <c r="D122" s="50">
        <f>D125+D128+D131+D134+D137</f>
        <v>25390</v>
      </c>
      <c r="E122" s="50">
        <f>E125+E128</f>
        <v>0</v>
      </c>
      <c r="F122" s="48">
        <f>F125+F128+F131</f>
        <v>15400</v>
      </c>
      <c r="G122" s="86">
        <f>G125+G128+G131+G134+G137</f>
        <v>9990</v>
      </c>
      <c r="H122" s="87"/>
      <c r="I122" s="86">
        <f>I125+I128+I131+I134+I137</f>
        <v>0</v>
      </c>
      <c r="J122" s="87"/>
      <c r="K122" s="86">
        <f>K125+K128</f>
        <v>0</v>
      </c>
      <c r="L122" s="87"/>
      <c r="M122" s="16"/>
      <c r="N122" s="16"/>
      <c r="O122" s="12"/>
      <c r="P122" s="35"/>
      <c r="R122" s="23"/>
    </row>
    <row r="123" spans="1:18" ht="28.9" customHeight="1">
      <c r="A123" s="63" t="s">
        <v>90</v>
      </c>
      <c r="B123" s="66" t="s">
        <v>47</v>
      </c>
      <c r="C123" s="43" t="s">
        <v>15</v>
      </c>
      <c r="D123" s="22">
        <f>E123+F123+G123+I123+K123</f>
        <v>0</v>
      </c>
      <c r="E123" s="22">
        <v>0</v>
      </c>
      <c r="F123" s="22"/>
      <c r="G123" s="67"/>
      <c r="H123" s="68"/>
      <c r="I123" s="67"/>
      <c r="J123" s="68"/>
      <c r="K123" s="67"/>
      <c r="L123" s="68"/>
      <c r="M123" s="15"/>
      <c r="N123" s="15"/>
      <c r="O123" s="13"/>
      <c r="P123" s="35"/>
    </row>
    <row r="124" spans="1:18" ht="27" customHeight="1">
      <c r="A124" s="64"/>
      <c r="B124" s="66"/>
      <c r="C124" s="37" t="s">
        <v>16</v>
      </c>
      <c r="D124" s="22">
        <f t="shared" ref="D124:D137" si="1">E124+F124+G124+I124+K124</f>
        <v>0</v>
      </c>
      <c r="E124" s="19"/>
      <c r="F124" s="15"/>
      <c r="G124" s="69"/>
      <c r="H124" s="70"/>
      <c r="I124" s="69"/>
      <c r="J124" s="70"/>
      <c r="K124" s="69"/>
      <c r="L124" s="70"/>
      <c r="M124" s="15" t="s">
        <v>23</v>
      </c>
      <c r="N124" s="15"/>
      <c r="O124" s="13"/>
      <c r="P124" s="35"/>
      <c r="R124" s="23"/>
    </row>
    <row r="125" spans="1:18" ht="23.45" customHeight="1">
      <c r="A125" s="65"/>
      <c r="B125" s="66"/>
      <c r="C125" s="51" t="s">
        <v>17</v>
      </c>
      <c r="D125" s="22">
        <f t="shared" si="1"/>
        <v>0</v>
      </c>
      <c r="E125" s="52">
        <v>0</v>
      </c>
      <c r="F125" s="52">
        <v>0</v>
      </c>
      <c r="G125" s="71">
        <v>0</v>
      </c>
      <c r="H125" s="72"/>
      <c r="I125" s="71">
        <v>0</v>
      </c>
      <c r="J125" s="72"/>
      <c r="K125" s="71">
        <v>0</v>
      </c>
      <c r="L125" s="72"/>
      <c r="M125" s="15"/>
      <c r="N125" s="15"/>
      <c r="O125" s="13"/>
      <c r="P125" s="35"/>
      <c r="R125" s="23"/>
    </row>
    <row r="126" spans="1:18" ht="25.5">
      <c r="A126" s="63" t="s">
        <v>91</v>
      </c>
      <c r="B126" s="66" t="s">
        <v>62</v>
      </c>
      <c r="C126" s="43" t="s">
        <v>15</v>
      </c>
      <c r="D126" s="22">
        <f t="shared" si="1"/>
        <v>56108</v>
      </c>
      <c r="E126" s="22">
        <v>34908</v>
      </c>
      <c r="F126" s="22">
        <v>600</v>
      </c>
      <c r="G126" s="67">
        <v>20600</v>
      </c>
      <c r="H126" s="68"/>
      <c r="I126" s="67"/>
      <c r="J126" s="68"/>
      <c r="K126" s="67"/>
      <c r="L126" s="68"/>
      <c r="M126" s="16"/>
      <c r="N126" s="16"/>
      <c r="O126" s="12"/>
      <c r="P126" s="35"/>
    </row>
    <row r="127" spans="1:18" ht="26.45" customHeight="1">
      <c r="A127" s="64"/>
      <c r="B127" s="66"/>
      <c r="C127" s="37" t="s">
        <v>16</v>
      </c>
      <c r="D127" s="22">
        <f t="shared" si="1"/>
        <v>0</v>
      </c>
      <c r="E127" s="15"/>
      <c r="F127" s="15"/>
      <c r="G127" s="69"/>
      <c r="H127" s="70"/>
      <c r="I127" s="69"/>
      <c r="J127" s="70"/>
      <c r="K127" s="69"/>
      <c r="L127" s="70"/>
      <c r="M127" s="36"/>
      <c r="N127" s="36"/>
      <c r="O127" s="13"/>
      <c r="P127" s="35"/>
    </row>
    <row r="128" spans="1:18" ht="25.5">
      <c r="A128" s="65"/>
      <c r="B128" s="66"/>
      <c r="C128" s="51" t="s">
        <v>17</v>
      </c>
      <c r="D128" s="22">
        <f t="shared" si="1"/>
        <v>0</v>
      </c>
      <c r="E128" s="52">
        <v>0</v>
      </c>
      <c r="F128" s="52">
        <v>0</v>
      </c>
      <c r="G128" s="71">
        <v>0</v>
      </c>
      <c r="H128" s="72"/>
      <c r="I128" s="71">
        <v>0</v>
      </c>
      <c r="J128" s="72"/>
      <c r="K128" s="71">
        <f>I128</f>
        <v>0</v>
      </c>
      <c r="L128" s="72"/>
      <c r="M128" s="15">
        <v>5000</v>
      </c>
      <c r="N128" s="15"/>
      <c r="O128" s="13"/>
      <c r="P128" s="35"/>
    </row>
    <row r="129" spans="1:16" ht="25.5">
      <c r="A129" s="63" t="s">
        <v>96</v>
      </c>
      <c r="B129" s="66" t="s">
        <v>97</v>
      </c>
      <c r="C129" s="43" t="s">
        <v>15</v>
      </c>
      <c r="D129" s="22">
        <f t="shared" si="1"/>
        <v>130900</v>
      </c>
      <c r="E129" s="22">
        <v>0</v>
      </c>
      <c r="F129" s="22"/>
      <c r="G129" s="67">
        <v>92400</v>
      </c>
      <c r="H129" s="68"/>
      <c r="I129" s="67">
        <v>38500</v>
      </c>
      <c r="J129" s="68"/>
      <c r="K129" s="67"/>
      <c r="L129" s="68"/>
      <c r="M129" s="16"/>
      <c r="N129" s="16"/>
      <c r="O129" s="12"/>
      <c r="P129" s="55"/>
    </row>
    <row r="130" spans="1:16" ht="34.5" customHeight="1">
      <c r="A130" s="64"/>
      <c r="B130" s="66"/>
      <c r="C130" s="56" t="s">
        <v>16</v>
      </c>
      <c r="D130" s="22">
        <f t="shared" si="1"/>
        <v>0</v>
      </c>
      <c r="E130" s="15"/>
      <c r="F130" s="15"/>
      <c r="G130" s="69"/>
      <c r="H130" s="70"/>
      <c r="I130" s="69"/>
      <c r="J130" s="70"/>
      <c r="K130" s="69"/>
      <c r="L130" s="70"/>
      <c r="M130" s="57"/>
      <c r="N130" s="57"/>
      <c r="O130" s="13"/>
      <c r="P130" s="55"/>
    </row>
    <row r="131" spans="1:16" ht="25.5">
      <c r="A131" s="65"/>
      <c r="B131" s="66"/>
      <c r="C131" s="51" t="s">
        <v>17</v>
      </c>
      <c r="D131" s="22">
        <f t="shared" si="1"/>
        <v>15400</v>
      </c>
      <c r="E131" s="52">
        <v>0</v>
      </c>
      <c r="F131" s="52">
        <v>15400</v>
      </c>
      <c r="G131" s="71">
        <v>0</v>
      </c>
      <c r="H131" s="72"/>
      <c r="I131" s="71">
        <v>0</v>
      </c>
      <c r="J131" s="72"/>
      <c r="K131" s="71">
        <f>I131</f>
        <v>0</v>
      </c>
      <c r="L131" s="72"/>
      <c r="M131" s="15">
        <v>5000</v>
      </c>
      <c r="N131" s="15"/>
      <c r="O131" s="13"/>
      <c r="P131" s="55"/>
    </row>
    <row r="132" spans="1:16" ht="25.5">
      <c r="A132" s="63" t="s">
        <v>98</v>
      </c>
      <c r="B132" s="66" t="s">
        <v>33</v>
      </c>
      <c r="C132" s="43" t="s">
        <v>15</v>
      </c>
      <c r="D132" s="22">
        <f t="shared" si="1"/>
        <v>64500</v>
      </c>
      <c r="E132" s="22">
        <v>0</v>
      </c>
      <c r="F132" s="22">
        <v>64500</v>
      </c>
      <c r="G132" s="67"/>
      <c r="H132" s="68"/>
      <c r="I132" s="67"/>
      <c r="J132" s="68"/>
      <c r="K132" s="67"/>
      <c r="L132" s="68"/>
      <c r="M132" s="16"/>
      <c r="N132" s="16"/>
      <c r="O132" s="12"/>
      <c r="P132" s="55"/>
    </row>
    <row r="133" spans="1:16" ht="34.5" customHeight="1">
      <c r="A133" s="64"/>
      <c r="B133" s="66"/>
      <c r="C133" s="56" t="s">
        <v>16</v>
      </c>
      <c r="D133" s="22">
        <f t="shared" si="1"/>
        <v>0</v>
      </c>
      <c r="E133" s="15"/>
      <c r="F133" s="15"/>
      <c r="G133" s="69"/>
      <c r="H133" s="70"/>
      <c r="I133" s="69"/>
      <c r="J133" s="70"/>
      <c r="K133" s="69"/>
      <c r="L133" s="70"/>
      <c r="M133" s="57"/>
      <c r="N133" s="57"/>
      <c r="O133" s="13"/>
      <c r="P133" s="55"/>
    </row>
    <row r="134" spans="1:16" ht="25.5">
      <c r="A134" s="65"/>
      <c r="B134" s="66"/>
      <c r="C134" s="51" t="s">
        <v>17</v>
      </c>
      <c r="D134" s="22">
        <f t="shared" si="1"/>
        <v>0</v>
      </c>
      <c r="E134" s="52">
        <v>0</v>
      </c>
      <c r="F134" s="52">
        <v>0</v>
      </c>
      <c r="G134" s="71">
        <v>0</v>
      </c>
      <c r="H134" s="72"/>
      <c r="I134" s="71">
        <v>0</v>
      </c>
      <c r="J134" s="72"/>
      <c r="K134" s="71">
        <f>I134</f>
        <v>0</v>
      </c>
      <c r="L134" s="72"/>
      <c r="M134" s="15">
        <v>5000</v>
      </c>
      <c r="N134" s="15"/>
      <c r="O134" s="13"/>
      <c r="P134" s="55"/>
    </row>
    <row r="135" spans="1:16" ht="25.5">
      <c r="A135" s="63" t="s">
        <v>99</v>
      </c>
      <c r="B135" s="66" t="s">
        <v>42</v>
      </c>
      <c r="C135" s="43" t="s">
        <v>15</v>
      </c>
      <c r="D135" s="22">
        <f t="shared" si="1"/>
        <v>0</v>
      </c>
      <c r="E135" s="22">
        <v>0</v>
      </c>
      <c r="F135" s="22">
        <v>0</v>
      </c>
      <c r="G135" s="67"/>
      <c r="H135" s="68"/>
      <c r="I135" s="67"/>
      <c r="J135" s="68"/>
      <c r="K135" s="67"/>
      <c r="L135" s="68"/>
      <c r="M135" s="16"/>
      <c r="N135" s="16"/>
      <c r="O135" s="12"/>
      <c r="P135" s="59"/>
    </row>
    <row r="136" spans="1:16" ht="34.5" customHeight="1">
      <c r="A136" s="64"/>
      <c r="B136" s="66"/>
      <c r="C136" s="60" t="s">
        <v>16</v>
      </c>
      <c r="D136" s="22">
        <f t="shared" si="1"/>
        <v>0</v>
      </c>
      <c r="E136" s="15"/>
      <c r="F136" s="15"/>
      <c r="G136" s="69"/>
      <c r="H136" s="70"/>
      <c r="I136" s="69"/>
      <c r="J136" s="70"/>
      <c r="K136" s="69"/>
      <c r="L136" s="70"/>
      <c r="M136" s="61"/>
      <c r="N136" s="61"/>
      <c r="O136" s="13"/>
      <c r="P136" s="59"/>
    </row>
    <row r="137" spans="1:16" ht="25.5">
      <c r="A137" s="65"/>
      <c r="B137" s="66"/>
      <c r="C137" s="51" t="s">
        <v>17</v>
      </c>
      <c r="D137" s="22">
        <f t="shared" si="1"/>
        <v>9990</v>
      </c>
      <c r="E137" s="52">
        <v>0</v>
      </c>
      <c r="F137" s="52">
        <v>0</v>
      </c>
      <c r="G137" s="71">
        <v>9990</v>
      </c>
      <c r="H137" s="72"/>
      <c r="I137" s="71">
        <v>0</v>
      </c>
      <c r="J137" s="72"/>
      <c r="K137" s="71">
        <f>I137</f>
        <v>0</v>
      </c>
      <c r="L137" s="72"/>
      <c r="M137" s="15">
        <v>5000</v>
      </c>
      <c r="N137" s="15"/>
      <c r="O137" s="13"/>
      <c r="P137" s="59"/>
    </row>
    <row r="138" spans="1:16" ht="22.5" customHeight="1">
      <c r="A138" s="1"/>
      <c r="B138" s="1"/>
      <c r="C138" s="1"/>
      <c r="D138" s="1"/>
      <c r="E138" s="1"/>
      <c r="F138" s="1"/>
      <c r="G138" s="1"/>
      <c r="H138" s="1"/>
      <c r="I138" s="1"/>
      <c r="J138" s="1"/>
      <c r="K138" s="1"/>
      <c r="L138" s="1"/>
    </row>
    <row r="139" spans="1:16" ht="14.45" customHeight="1">
      <c r="A139" s="112" t="s">
        <v>28</v>
      </c>
      <c r="B139" s="112"/>
      <c r="C139" s="112"/>
      <c r="D139" s="112"/>
      <c r="E139" s="112"/>
      <c r="F139" s="112"/>
      <c r="G139" s="112"/>
      <c r="H139" s="112"/>
      <c r="I139" s="112"/>
      <c r="J139" s="112"/>
      <c r="K139" s="112"/>
      <c r="L139" s="112"/>
      <c r="M139" s="112"/>
      <c r="N139" s="112"/>
      <c r="O139" s="112"/>
      <c r="P139" s="112"/>
    </row>
    <row r="140" spans="1:16" ht="18.75">
      <c r="A140" s="2"/>
    </row>
  </sheetData>
  <mergeCells count="465">
    <mergeCell ref="A139:P139"/>
    <mergeCell ref="A116:A118"/>
    <mergeCell ref="B116:B118"/>
    <mergeCell ref="G116:H116"/>
    <mergeCell ref="I116:J116"/>
    <mergeCell ref="K116:L116"/>
    <mergeCell ref="G117:H117"/>
    <mergeCell ref="I117:J117"/>
    <mergeCell ref="K117:L117"/>
    <mergeCell ref="G118:H118"/>
    <mergeCell ref="I118:J118"/>
    <mergeCell ref="K118:L118"/>
    <mergeCell ref="A126:A128"/>
    <mergeCell ref="B126:B128"/>
    <mergeCell ref="G126:H126"/>
    <mergeCell ref="I126:J126"/>
    <mergeCell ref="K126:L126"/>
    <mergeCell ref="G127:H127"/>
    <mergeCell ref="I127:J127"/>
    <mergeCell ref="K127:L127"/>
    <mergeCell ref="G128:H128"/>
    <mergeCell ref="I128:J128"/>
    <mergeCell ref="K128:L128"/>
    <mergeCell ref="A123:A125"/>
    <mergeCell ref="A113:A115"/>
    <mergeCell ref="B113:B115"/>
    <mergeCell ref="G113:H113"/>
    <mergeCell ref="I113:J113"/>
    <mergeCell ref="K113:L113"/>
    <mergeCell ref="G114:H114"/>
    <mergeCell ref="I114:J114"/>
    <mergeCell ref="K114:L114"/>
    <mergeCell ref="G115:H115"/>
    <mergeCell ref="I115:J115"/>
    <mergeCell ref="K115:L115"/>
    <mergeCell ref="B123:B125"/>
    <mergeCell ref="G123:H123"/>
    <mergeCell ref="I123:J123"/>
    <mergeCell ref="K123:L123"/>
    <mergeCell ref="G124:H124"/>
    <mergeCell ref="I124:J124"/>
    <mergeCell ref="K124:L124"/>
    <mergeCell ref="G125:H125"/>
    <mergeCell ref="I125:J125"/>
    <mergeCell ref="K125:L125"/>
    <mergeCell ref="A119:P119"/>
    <mergeCell ref="A120:A122"/>
    <mergeCell ref="B120:B122"/>
    <mergeCell ref="G120:H120"/>
    <mergeCell ref="I120:J120"/>
    <mergeCell ref="K120:L120"/>
    <mergeCell ref="G121:H121"/>
    <mergeCell ref="I121:J121"/>
    <mergeCell ref="K121:L121"/>
    <mergeCell ref="G122:H122"/>
    <mergeCell ref="I122:J122"/>
    <mergeCell ref="K122:L122"/>
    <mergeCell ref="A110:A112"/>
    <mergeCell ref="B110:B112"/>
    <mergeCell ref="G110:H110"/>
    <mergeCell ref="I110:J110"/>
    <mergeCell ref="K110:L110"/>
    <mergeCell ref="G111:H111"/>
    <mergeCell ref="I111:J111"/>
    <mergeCell ref="K111:L111"/>
    <mergeCell ref="G112:H112"/>
    <mergeCell ref="I112:J112"/>
    <mergeCell ref="K112:L112"/>
    <mergeCell ref="A107:A109"/>
    <mergeCell ref="B107:B109"/>
    <mergeCell ref="G107:H107"/>
    <mergeCell ref="I107:J107"/>
    <mergeCell ref="K107:L107"/>
    <mergeCell ref="G108:H108"/>
    <mergeCell ref="I108:J108"/>
    <mergeCell ref="K108:L108"/>
    <mergeCell ref="G109:H109"/>
    <mergeCell ref="I109:J109"/>
    <mergeCell ref="K109:L109"/>
    <mergeCell ref="A54:A56"/>
    <mergeCell ref="B54:B56"/>
    <mergeCell ref="G54:H54"/>
    <mergeCell ref="I54:J54"/>
    <mergeCell ref="K54:L54"/>
    <mergeCell ref="P54:P56"/>
    <mergeCell ref="G55:H55"/>
    <mergeCell ref="I55:J55"/>
    <mergeCell ref="K55:L55"/>
    <mergeCell ref="G56:H56"/>
    <mergeCell ref="I56:J56"/>
    <mergeCell ref="K56:L56"/>
    <mergeCell ref="A51:A53"/>
    <mergeCell ref="B51:B53"/>
    <mergeCell ref="G51:H51"/>
    <mergeCell ref="I51:J51"/>
    <mergeCell ref="K51:L51"/>
    <mergeCell ref="P51:P53"/>
    <mergeCell ref="G52:H52"/>
    <mergeCell ref="I52:J52"/>
    <mergeCell ref="K52:L52"/>
    <mergeCell ref="G53:H53"/>
    <mergeCell ref="I53:J53"/>
    <mergeCell ref="K53:L53"/>
    <mergeCell ref="B100:B102"/>
    <mergeCell ref="G100:H100"/>
    <mergeCell ref="I100:J100"/>
    <mergeCell ref="K100:L100"/>
    <mergeCell ref="G101:H101"/>
    <mergeCell ref="I101:J101"/>
    <mergeCell ref="K101:L101"/>
    <mergeCell ref="G102:H102"/>
    <mergeCell ref="I102:J102"/>
    <mergeCell ref="K102:L102"/>
    <mergeCell ref="A106:P106"/>
    <mergeCell ref="A97:A99"/>
    <mergeCell ref="B97:B99"/>
    <mergeCell ref="G97:H97"/>
    <mergeCell ref="I97:J97"/>
    <mergeCell ref="K97:L97"/>
    <mergeCell ref="G98:H98"/>
    <mergeCell ref="I98:J98"/>
    <mergeCell ref="K98:L98"/>
    <mergeCell ref="G99:H99"/>
    <mergeCell ref="I99:J99"/>
    <mergeCell ref="K99:L99"/>
    <mergeCell ref="A103:A105"/>
    <mergeCell ref="B103:B105"/>
    <mergeCell ref="G103:H103"/>
    <mergeCell ref="I103:J103"/>
    <mergeCell ref="K103:L103"/>
    <mergeCell ref="G104:H104"/>
    <mergeCell ref="I104:J104"/>
    <mergeCell ref="K104:L104"/>
    <mergeCell ref="G105:H105"/>
    <mergeCell ref="I105:J105"/>
    <mergeCell ref="K105:L105"/>
    <mergeCell ref="A100:A102"/>
    <mergeCell ref="A94:A96"/>
    <mergeCell ref="B94:B96"/>
    <mergeCell ref="G94:H94"/>
    <mergeCell ref="I94:J94"/>
    <mergeCell ref="K94:L94"/>
    <mergeCell ref="G95:H95"/>
    <mergeCell ref="I95:J95"/>
    <mergeCell ref="K95:L95"/>
    <mergeCell ref="G96:H96"/>
    <mergeCell ref="I96:J96"/>
    <mergeCell ref="K96:L96"/>
    <mergeCell ref="A91:A93"/>
    <mergeCell ref="B91:B93"/>
    <mergeCell ref="G91:H91"/>
    <mergeCell ref="I91:J91"/>
    <mergeCell ref="K91:L91"/>
    <mergeCell ref="G92:H92"/>
    <mergeCell ref="I92:J92"/>
    <mergeCell ref="K92:L92"/>
    <mergeCell ref="G93:H93"/>
    <mergeCell ref="I93:J93"/>
    <mergeCell ref="K93:L93"/>
    <mergeCell ref="A88:A90"/>
    <mergeCell ref="B88:B90"/>
    <mergeCell ref="G88:H88"/>
    <mergeCell ref="I88:J88"/>
    <mergeCell ref="K88:L88"/>
    <mergeCell ref="G89:H89"/>
    <mergeCell ref="I89:J89"/>
    <mergeCell ref="K89:L89"/>
    <mergeCell ref="G90:H90"/>
    <mergeCell ref="I90:J90"/>
    <mergeCell ref="K90:L90"/>
    <mergeCell ref="I74:J74"/>
    <mergeCell ref="K71:L71"/>
    <mergeCell ref="K72:L72"/>
    <mergeCell ref="K73:L73"/>
    <mergeCell ref="K74:L74"/>
    <mergeCell ref="A85:A87"/>
    <mergeCell ref="B85:B87"/>
    <mergeCell ref="G85:H85"/>
    <mergeCell ref="I85:J85"/>
    <mergeCell ref="K85:L85"/>
    <mergeCell ref="G86:H86"/>
    <mergeCell ref="I86:J86"/>
    <mergeCell ref="K86:L86"/>
    <mergeCell ref="G87:H87"/>
    <mergeCell ref="I87:J87"/>
    <mergeCell ref="K87:L87"/>
    <mergeCell ref="A79:A81"/>
    <mergeCell ref="B79:B81"/>
    <mergeCell ref="G79:H79"/>
    <mergeCell ref="G80:H80"/>
    <mergeCell ref="G81:H81"/>
    <mergeCell ref="K79:L79"/>
    <mergeCell ref="K80:L80"/>
    <mergeCell ref="K81:L81"/>
    <mergeCell ref="P33:P35"/>
    <mergeCell ref="G34:H34"/>
    <mergeCell ref="I34:J34"/>
    <mergeCell ref="K34:L34"/>
    <mergeCell ref="G35:H35"/>
    <mergeCell ref="P58:P102"/>
    <mergeCell ref="A82:A84"/>
    <mergeCell ref="B82:B84"/>
    <mergeCell ref="G82:H82"/>
    <mergeCell ref="I82:J82"/>
    <mergeCell ref="K82:L82"/>
    <mergeCell ref="G83:H83"/>
    <mergeCell ref="I83:J83"/>
    <mergeCell ref="K83:L83"/>
    <mergeCell ref="G84:H84"/>
    <mergeCell ref="I84:J84"/>
    <mergeCell ref="K84:L84"/>
    <mergeCell ref="G71:H71"/>
    <mergeCell ref="G72:H72"/>
    <mergeCell ref="G73:H73"/>
    <mergeCell ref="G74:H74"/>
    <mergeCell ref="I71:J71"/>
    <mergeCell ref="I72:J72"/>
    <mergeCell ref="I73:J73"/>
    <mergeCell ref="P30:P32"/>
    <mergeCell ref="G31:H31"/>
    <mergeCell ref="I31:J31"/>
    <mergeCell ref="K31:L31"/>
    <mergeCell ref="G32:H32"/>
    <mergeCell ref="I32:J32"/>
    <mergeCell ref="K32:L32"/>
    <mergeCell ref="K35:L35"/>
    <mergeCell ref="A45:A47"/>
    <mergeCell ref="B45:B47"/>
    <mergeCell ref="P45:P47"/>
    <mergeCell ref="G45:H45"/>
    <mergeCell ref="G46:H46"/>
    <mergeCell ref="G47:H47"/>
    <mergeCell ref="I45:J45"/>
    <mergeCell ref="K45:L45"/>
    <mergeCell ref="I46:J46"/>
    <mergeCell ref="K46:L46"/>
    <mergeCell ref="I47:J47"/>
    <mergeCell ref="K47:L47"/>
    <mergeCell ref="K38:L38"/>
    <mergeCell ref="A33:A35"/>
    <mergeCell ref="B33:B35"/>
    <mergeCell ref="G33:H33"/>
    <mergeCell ref="P39:P41"/>
    <mergeCell ref="G40:H40"/>
    <mergeCell ref="I40:J40"/>
    <mergeCell ref="K40:L40"/>
    <mergeCell ref="G41:H41"/>
    <mergeCell ref="I41:J41"/>
    <mergeCell ref="K41:L41"/>
    <mergeCell ref="A42:A44"/>
    <mergeCell ref="B42:B44"/>
    <mergeCell ref="P42:P44"/>
    <mergeCell ref="G42:H42"/>
    <mergeCell ref="G43:H43"/>
    <mergeCell ref="I42:J42"/>
    <mergeCell ref="I43:J43"/>
    <mergeCell ref="K42:L42"/>
    <mergeCell ref="K43:L43"/>
    <mergeCell ref="I44:J44"/>
    <mergeCell ref="G44:H44"/>
    <mergeCell ref="A39:A41"/>
    <mergeCell ref="B39:B41"/>
    <mergeCell ref="G39:H39"/>
    <mergeCell ref="I39:J39"/>
    <mergeCell ref="K39:L39"/>
    <mergeCell ref="A30:A32"/>
    <mergeCell ref="B30:B32"/>
    <mergeCell ref="G30:H30"/>
    <mergeCell ref="I30:J30"/>
    <mergeCell ref="K30:L30"/>
    <mergeCell ref="I33:J33"/>
    <mergeCell ref="K33:L33"/>
    <mergeCell ref="K44:L44"/>
    <mergeCell ref="G70:H70"/>
    <mergeCell ref="I70:J70"/>
    <mergeCell ref="K70:L70"/>
    <mergeCell ref="G67:H67"/>
    <mergeCell ref="I59:J59"/>
    <mergeCell ref="I58:J58"/>
    <mergeCell ref="K58:L58"/>
    <mergeCell ref="K59:L59"/>
    <mergeCell ref="I60:J60"/>
    <mergeCell ref="K60:L60"/>
    <mergeCell ref="I61:J61"/>
    <mergeCell ref="K61:L61"/>
    <mergeCell ref="I62:J62"/>
    <mergeCell ref="I63:J63"/>
    <mergeCell ref="I64:J64"/>
    <mergeCell ref="I65:J65"/>
    <mergeCell ref="I66:J66"/>
    <mergeCell ref="G65:H65"/>
    <mergeCell ref="G66:H66"/>
    <mergeCell ref="G68:H68"/>
    <mergeCell ref="G69:H69"/>
    <mergeCell ref="I68:J68"/>
    <mergeCell ref="K68:L68"/>
    <mergeCell ref="I69:J69"/>
    <mergeCell ref="K69:L69"/>
    <mergeCell ref="I67:J67"/>
    <mergeCell ref="K67:L67"/>
    <mergeCell ref="K66:L66"/>
    <mergeCell ref="I17:J17"/>
    <mergeCell ref="I18:J18"/>
    <mergeCell ref="I19:J19"/>
    <mergeCell ref="K17:L17"/>
    <mergeCell ref="K18:L18"/>
    <mergeCell ref="K19:L19"/>
    <mergeCell ref="G61:H61"/>
    <mergeCell ref="G62:H62"/>
    <mergeCell ref="G63:H63"/>
    <mergeCell ref="G36:H36"/>
    <mergeCell ref="G37:H37"/>
    <mergeCell ref="G38:H38"/>
    <mergeCell ref="I36:J36"/>
    <mergeCell ref="I37:J37"/>
    <mergeCell ref="I38:J38"/>
    <mergeCell ref="K36:L36"/>
    <mergeCell ref="K37:L37"/>
    <mergeCell ref="G58:H58"/>
    <mergeCell ref="G59:H59"/>
    <mergeCell ref="G60:H60"/>
    <mergeCell ref="G20:H20"/>
    <mergeCell ref="I20:J20"/>
    <mergeCell ref="K20:L20"/>
    <mergeCell ref="G64:H64"/>
    <mergeCell ref="I27:J27"/>
    <mergeCell ref="K27:L27"/>
    <mergeCell ref="I35:J35"/>
    <mergeCell ref="M17:O17"/>
    <mergeCell ref="M18:O18"/>
    <mergeCell ref="M19:O19"/>
    <mergeCell ref="B36:B38"/>
    <mergeCell ref="A58:A60"/>
    <mergeCell ref="B58:B60"/>
    <mergeCell ref="A61:A63"/>
    <mergeCell ref="B61:B63"/>
    <mergeCell ref="A64:A66"/>
    <mergeCell ref="B64:B66"/>
    <mergeCell ref="G17:H17"/>
    <mergeCell ref="G18:H18"/>
    <mergeCell ref="G19:H19"/>
    <mergeCell ref="G23:H23"/>
    <mergeCell ref="A29:P29"/>
    <mergeCell ref="A36:A38"/>
    <mergeCell ref="K62:L62"/>
    <mergeCell ref="K63:L63"/>
    <mergeCell ref="K64:L64"/>
    <mergeCell ref="K65:L65"/>
    <mergeCell ref="I79:J79"/>
    <mergeCell ref="I80:J80"/>
    <mergeCell ref="I81:J81"/>
    <mergeCell ref="A76:A78"/>
    <mergeCell ref="B76:B78"/>
    <mergeCell ref="A73:A75"/>
    <mergeCell ref="B73:B75"/>
    <mergeCell ref="A57:P57"/>
    <mergeCell ref="A67:A69"/>
    <mergeCell ref="B67:B69"/>
    <mergeCell ref="A70:A72"/>
    <mergeCell ref="B70:B72"/>
    <mergeCell ref="G75:H75"/>
    <mergeCell ref="G76:H76"/>
    <mergeCell ref="G77:H77"/>
    <mergeCell ref="G78:H78"/>
    <mergeCell ref="I75:J75"/>
    <mergeCell ref="I76:J76"/>
    <mergeCell ref="I77:J77"/>
    <mergeCell ref="K75:L75"/>
    <mergeCell ref="K76:L76"/>
    <mergeCell ref="K77:L77"/>
    <mergeCell ref="K78:L78"/>
    <mergeCell ref="I78:J78"/>
    <mergeCell ref="P36:P38"/>
    <mergeCell ref="B21:P21"/>
    <mergeCell ref="A22:P22"/>
    <mergeCell ref="A23:A25"/>
    <mergeCell ref="B23:B25"/>
    <mergeCell ref="G24:H24"/>
    <mergeCell ref="G25:H25"/>
    <mergeCell ref="I23:J23"/>
    <mergeCell ref="I24:J24"/>
    <mergeCell ref="I25:J25"/>
    <mergeCell ref="K23:L23"/>
    <mergeCell ref="K24:L24"/>
    <mergeCell ref="K25:L25"/>
    <mergeCell ref="P23:P25"/>
    <mergeCell ref="A26:A28"/>
    <mergeCell ref="B26:B28"/>
    <mergeCell ref="P26:P28"/>
    <mergeCell ref="G28:H28"/>
    <mergeCell ref="I28:J28"/>
    <mergeCell ref="K28:L28"/>
    <mergeCell ref="G26:H26"/>
    <mergeCell ref="I26:J26"/>
    <mergeCell ref="K26:L26"/>
    <mergeCell ref="G27:H27"/>
    <mergeCell ref="A8:A11"/>
    <mergeCell ref="B8:B11"/>
    <mergeCell ref="C8:C11"/>
    <mergeCell ref="D8:O8"/>
    <mergeCell ref="B13:P13"/>
    <mergeCell ref="B14:P14"/>
    <mergeCell ref="A15:P15"/>
    <mergeCell ref="A16:P16"/>
    <mergeCell ref="A17:A19"/>
    <mergeCell ref="B17:B19"/>
    <mergeCell ref="P8:P11"/>
    <mergeCell ref="D9:D11"/>
    <mergeCell ref="E9:O9"/>
    <mergeCell ref="F10:F11"/>
    <mergeCell ref="G10:H11"/>
    <mergeCell ref="I10:J11"/>
    <mergeCell ref="K10:M11"/>
    <mergeCell ref="N10:O11"/>
    <mergeCell ref="G12:H12"/>
    <mergeCell ref="I12:J12"/>
    <mergeCell ref="K12:M12"/>
    <mergeCell ref="N12:O12"/>
    <mergeCell ref="E10:E11"/>
    <mergeCell ref="P17:P19"/>
    <mergeCell ref="A48:A50"/>
    <mergeCell ref="B48:B50"/>
    <mergeCell ref="G48:H48"/>
    <mergeCell ref="I48:J48"/>
    <mergeCell ref="K48:L48"/>
    <mergeCell ref="P48:P50"/>
    <mergeCell ref="G49:H49"/>
    <mergeCell ref="I49:J49"/>
    <mergeCell ref="K49:L49"/>
    <mergeCell ref="G50:H50"/>
    <mergeCell ref="I50:J50"/>
    <mergeCell ref="K50:L50"/>
    <mergeCell ref="A129:A131"/>
    <mergeCell ref="B129:B131"/>
    <mergeCell ref="G129:H129"/>
    <mergeCell ref="I129:J129"/>
    <mergeCell ref="K129:L129"/>
    <mergeCell ref="G130:H130"/>
    <mergeCell ref="I130:J130"/>
    <mergeCell ref="K130:L130"/>
    <mergeCell ref="G131:H131"/>
    <mergeCell ref="I131:J131"/>
    <mergeCell ref="K131:L131"/>
    <mergeCell ref="A132:A134"/>
    <mergeCell ref="B132:B134"/>
    <mergeCell ref="G132:H132"/>
    <mergeCell ref="I132:J132"/>
    <mergeCell ref="K132:L132"/>
    <mergeCell ref="G133:H133"/>
    <mergeCell ref="I133:J133"/>
    <mergeCell ref="K133:L133"/>
    <mergeCell ref="G134:H134"/>
    <mergeCell ref="I134:J134"/>
    <mergeCell ref="K134:L134"/>
    <mergeCell ref="A135:A137"/>
    <mergeCell ref="B135:B137"/>
    <mergeCell ref="G135:H135"/>
    <mergeCell ref="I135:J135"/>
    <mergeCell ref="K135:L135"/>
    <mergeCell ref="G136:H136"/>
    <mergeCell ref="I136:J136"/>
    <mergeCell ref="K136:L136"/>
    <mergeCell ref="G137:H137"/>
    <mergeCell ref="I137:J137"/>
    <mergeCell ref="K137:L137"/>
  </mergeCells>
  <pageMargins left="0.70866141732283472" right="0.70866141732283472" top="0.74803149606299213" bottom="0.74803149606299213" header="0.31496062992125984" footer="0.31496062992125984"/>
  <pageSetup paperSize="9" scale="35"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SPecialiST RePack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2024-07-26T11:10:56Z</cp:lastPrinted>
  <dcterms:created xsi:type="dcterms:W3CDTF">2021-08-18T09:36:28Z</dcterms:created>
  <dcterms:modified xsi:type="dcterms:W3CDTF">2024-07-26T11:11:00Z</dcterms:modified>
</cp:coreProperties>
</file>